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80" yWindow="300" windowWidth="8712" windowHeight="10872"/>
  </bookViews>
  <sheets>
    <sheet name="Front" sheetId="1" r:id="rId1"/>
    <sheet name="SecuredClaims" sheetId="21" r:id="rId2"/>
    <sheet name="PriorityUnsecuredClaims" sheetId="2" r:id="rId3"/>
  </sheets>
  <definedNames>
    <definedName name="CourtDivisions">#REF!</definedName>
    <definedName name="Divisions" localSheetId="1">#REF!</definedName>
    <definedName name="Divisions">#REF!</definedName>
    <definedName name="HMMCities">#REF!</definedName>
    <definedName name="medianincome">Front!$P$13:$Q$21</definedName>
    <definedName name="_xlnm.Print_Area" localSheetId="0">Front!$A$1:$M$51</definedName>
    <definedName name="_xlnm.Print_Area" localSheetId="2">PriorityUnsecuredClaims!$A$1:$I$52</definedName>
    <definedName name="_xlnm.Print_Area" localSheetId="1">SecuredClaims!$A$1:$T$49</definedName>
    <definedName name="SCRCities">#REF!</definedName>
  </definedNames>
  <calcPr calcId="145621"/>
</workbook>
</file>

<file path=xl/calcChain.xml><?xml version="1.0" encoding="utf-8"?>
<calcChain xmlns="http://schemas.openxmlformats.org/spreadsheetml/2006/main">
  <c r="M27" i="1" l="1"/>
  <c r="I31" i="1"/>
  <c r="I30" i="1"/>
  <c r="I29" i="1"/>
  <c r="U34" i="21"/>
  <c r="E38" i="21"/>
  <c r="F38" i="21"/>
  <c r="G38" i="21"/>
  <c r="H38" i="21"/>
  <c r="I38" i="21"/>
  <c r="S38" i="21"/>
  <c r="T38" i="21"/>
  <c r="R37" i="21"/>
  <c r="R36" i="21"/>
  <c r="R35" i="21"/>
  <c r="R33" i="21"/>
  <c r="R32" i="21"/>
  <c r="R31" i="21"/>
  <c r="R29" i="21"/>
  <c r="R28" i="21"/>
  <c r="R27" i="21"/>
  <c r="R25" i="21"/>
  <c r="R24" i="21"/>
  <c r="R23" i="21"/>
  <c r="R21" i="21"/>
  <c r="R20" i="21"/>
  <c r="R19" i="21"/>
  <c r="R17" i="21"/>
  <c r="R16" i="21"/>
  <c r="R15" i="21"/>
  <c r="R13" i="21"/>
  <c r="R12" i="21"/>
  <c r="R11" i="21"/>
  <c r="R9" i="21"/>
  <c r="R8" i="21"/>
  <c r="R7" i="21"/>
  <c r="P34" i="21"/>
  <c r="O34" i="21"/>
  <c r="R34" i="21" s="1"/>
  <c r="J43" i="2"/>
  <c r="M39" i="1"/>
  <c r="J10" i="2"/>
  <c r="P30" i="21"/>
  <c r="O30" i="21"/>
  <c r="R30" i="21"/>
  <c r="P26" i="21"/>
  <c r="R26" i="21" s="1"/>
  <c r="O26" i="21"/>
  <c r="P22" i="21"/>
  <c r="O22" i="21"/>
  <c r="R22" i="21" s="1"/>
  <c r="P18" i="21"/>
  <c r="O18" i="21"/>
  <c r="R18" i="21" s="1"/>
  <c r="P14" i="21"/>
  <c r="O14" i="21"/>
  <c r="R14" i="21" s="1"/>
  <c r="P10" i="21"/>
  <c r="O10" i="21"/>
  <c r="R10" i="21"/>
  <c r="U30" i="21"/>
  <c r="U26" i="21"/>
  <c r="U22" i="21"/>
  <c r="U18" i="21"/>
  <c r="U14" i="21"/>
  <c r="U10" i="21"/>
  <c r="U6" i="21"/>
  <c r="P6" i="21"/>
  <c r="O6" i="21"/>
  <c r="R6" i="21" s="1"/>
  <c r="R38" i="21" s="1"/>
  <c r="I38" i="1" s="1"/>
  <c r="I40" i="1" s="1"/>
  <c r="I16" i="1"/>
  <c r="F34" i="1"/>
  <c r="F33" i="1"/>
  <c r="F32" i="1"/>
  <c r="D34" i="1"/>
  <c r="D33" i="1"/>
  <c r="D32" i="1"/>
  <c r="J22" i="1"/>
  <c r="J21" i="1"/>
  <c r="M16" i="1"/>
  <c r="I27" i="1"/>
  <c r="I28" i="1"/>
  <c r="I23" i="1"/>
  <c r="J23" i="1" s="1"/>
  <c r="J24" i="1" s="1"/>
  <c r="I18" i="1"/>
  <c r="J18" i="21"/>
  <c r="J14" i="21"/>
  <c r="J10" i="21"/>
  <c r="J34" i="21"/>
  <c r="J26" i="21"/>
  <c r="J30" i="21"/>
  <c r="J22" i="21"/>
  <c r="I32" i="1"/>
  <c r="I33" i="1"/>
  <c r="I34" i="1"/>
  <c r="I39" i="1"/>
  <c r="J6" i="21"/>
  <c r="J38" i="21" s="1"/>
  <c r="M38" i="1" s="1"/>
  <c r="M33" i="1"/>
  <c r="M29" i="1"/>
  <c r="M31" i="1"/>
  <c r="M32" i="1"/>
  <c r="M34" i="1"/>
  <c r="I37" i="1"/>
  <c r="M40" i="1" l="1"/>
  <c r="O38" i="21"/>
  <c r="M41" i="1" l="1"/>
  <c r="M42" i="1"/>
  <c r="I42" i="1"/>
</calcChain>
</file>

<file path=xl/sharedStrings.xml><?xml version="1.0" encoding="utf-8"?>
<sst xmlns="http://schemas.openxmlformats.org/spreadsheetml/2006/main" count="154" uniqueCount="113">
  <si>
    <t>Means Test</t>
  </si>
  <si>
    <t>months</t>
  </si>
  <si>
    <t>Real Property Value</t>
  </si>
  <si>
    <t>Exemptions</t>
  </si>
  <si>
    <t>Creditor</t>
  </si>
  <si>
    <t>Direct Pay</t>
  </si>
  <si>
    <t>Surrender</t>
  </si>
  <si>
    <t xml:space="preserve">Debtor </t>
  </si>
  <si>
    <t>Pmt</t>
  </si>
  <si>
    <t>Mo</t>
  </si>
  <si>
    <t>Int</t>
  </si>
  <si>
    <t>Total</t>
  </si>
  <si>
    <t>Arrearages</t>
  </si>
  <si>
    <t>Claim Amt</t>
  </si>
  <si>
    <t>Totals:</t>
  </si>
  <si>
    <t>Unsecured claims filed to date:</t>
  </si>
  <si>
    <t>Personal Property Value</t>
  </si>
  <si>
    <t>Collateral Description</t>
  </si>
  <si>
    <t>Total available to creditors after fees:</t>
  </si>
  <si>
    <t>Total available to unsecured creditors:</t>
  </si>
  <si>
    <t>Judge:</t>
  </si>
  <si>
    <t>Plan</t>
  </si>
  <si>
    <t>Total unsecured claims:</t>
  </si>
  <si>
    <t>Less priority claims:</t>
  </si>
  <si>
    <t>X</t>
  </si>
  <si>
    <t>=</t>
  </si>
  <si>
    <t>- Liabilities</t>
  </si>
  <si>
    <t>+ Priority</t>
  </si>
  <si>
    <t>Secured or Special Class Claims</t>
  </si>
  <si>
    <t>Priority Claims</t>
  </si>
  <si>
    <t>Unsecured Claims</t>
  </si>
  <si>
    <t>Payments</t>
  </si>
  <si>
    <t>Avoided</t>
  </si>
  <si>
    <t>Order</t>
  </si>
  <si>
    <t>Order Amount</t>
  </si>
  <si>
    <t>Unsecured Balance</t>
  </si>
  <si>
    <t>Value Per</t>
  </si>
  <si>
    <t>Schedules</t>
  </si>
  <si>
    <t>Claim Amount Per</t>
  </si>
  <si>
    <t>Average Monthly Expenses from Schedule J:</t>
  </si>
  <si>
    <t>Amount from Form B22C line 59</t>
  </si>
  <si>
    <t>Schedules I &amp; J</t>
  </si>
  <si>
    <t>Debtor Average Monthly Income from Schedule I:</t>
  </si>
  <si>
    <t>Spouse Average Monthly Income from Schedule I:</t>
  </si>
  <si>
    <t>Combined Average Monthly Income from Schedule I:</t>
  </si>
  <si>
    <t>Monthly Net Income from Schedule J:</t>
  </si>
  <si>
    <t>#</t>
  </si>
  <si>
    <t>periods</t>
  </si>
  <si>
    <t>Gross Base</t>
  </si>
  <si>
    <t>Trustee fee and expenses at 10%:</t>
  </si>
  <si>
    <t>Total after attorney fees:</t>
  </si>
  <si>
    <t>Valuations &amp; Exemptions</t>
  </si>
  <si>
    <t>Debtor Information</t>
  </si>
  <si>
    <t>Joint Debtor Name</t>
  </si>
  <si>
    <t>Debtor Name</t>
  </si>
  <si>
    <t>Attorney Name</t>
  </si>
  <si>
    <t>Case Number</t>
  </si>
  <si>
    <t>Case Administrator</t>
  </si>
  <si>
    <t>District</t>
  </si>
  <si>
    <t>Court/341 Location</t>
  </si>
  <si>
    <t>Less secured/special class claims</t>
  </si>
  <si>
    <t>Weekly amount</t>
  </si>
  <si>
    <t>Bi-weekly amount</t>
  </si>
  <si>
    <t>Semi-monthly amount</t>
  </si>
  <si>
    <t>Gross Base &amp; Fees</t>
  </si>
  <si>
    <t>Secured &amp; Priority</t>
  </si>
  <si>
    <t>Unsecured</t>
  </si>
  <si>
    <t>Total available to creditors after attorney &amp; trustee fee</t>
  </si>
  <si>
    <t>Pre-amendment amount</t>
  </si>
  <si>
    <t xml:space="preserve">Monthly payment  </t>
  </si>
  <si>
    <t>Monthly payment</t>
  </si>
  <si>
    <t>Unsecured claim amount from Schedule F</t>
  </si>
  <si>
    <t>Unsecured claim balance from secured claims</t>
  </si>
  <si>
    <t>Number of dependants</t>
  </si>
  <si>
    <t>Total disposable income per B22C</t>
  </si>
  <si>
    <t>Debtor is above/below median income</t>
  </si>
  <si>
    <t>Commitment period</t>
  </si>
  <si>
    <t>Total attorney fees paid through the plan</t>
  </si>
  <si>
    <t>Additional attorney fee</t>
  </si>
  <si>
    <t>Attorney fee (4% or flat fee)</t>
  </si>
  <si>
    <t>Pre-petition attorney fee</t>
  </si>
  <si>
    <t>Petition Date</t>
  </si>
  <si>
    <t>Bar Date</t>
  </si>
  <si>
    <t>Date Plan Filed</t>
  </si>
  <si>
    <t>Date(s) Amended Plan(s) Filed</t>
  </si>
  <si>
    <t>Meeting of Creditors</t>
  </si>
  <si>
    <t>Confirmation Hearing Date</t>
  </si>
  <si>
    <t>Date Prepared</t>
  </si>
  <si>
    <t>Prepared by</t>
  </si>
  <si>
    <t xml:space="preserve">Proposed percentage to unsecured creditors </t>
  </si>
  <si>
    <t xml:space="preserve">Estimated percentage to unsecured creditors </t>
  </si>
  <si>
    <t>Amount needed to pay proposed payout percentage</t>
  </si>
  <si>
    <t>Amount needed to pay 5% to unsecured creditors</t>
  </si>
  <si>
    <t>Income amounts are taken from Schedule I. Living expenses are taken from Schedule J. Means test information taken from form B22C. Commitment period determined by above/below median income and is used for calculation of payments on tabs Claims &amp; Claims2</t>
  </si>
  <si>
    <t>Equity</t>
  </si>
  <si>
    <t>Total Equity</t>
  </si>
  <si>
    <t>Party</t>
  </si>
  <si>
    <t>Reason for Objection</t>
  </si>
  <si>
    <t>This section of the workup reflects the total funds available to unsecured creditors after subtracting secured and priority claims from the total available to creditors after fees. Total unsecured claims is the total of claims filed. If no unsecured claims have been filed, the total unsecured claim amount is taken from Schedule F.</t>
  </si>
  <si>
    <t>Plan payment amount and length are taken directly from the plan or amended plan. Pre-amendment payments reflect payments received through the month the amended plan was filed. The amended plan payments begin the month following the month in which the amended plan was filed. Weekly, bi-weekly, and semi-monthly amounts are calculated by converting the monthly amount to the appropriate amount of periods.</t>
  </si>
  <si>
    <t>Property Values/Exemptions are taken from Schedules A, B, and C. Liabilities are taken from the Amount of Claim column of Schedule D. Priority amount is the total of priority claims. Total equity is the sum of real &amp; personal property values minus exemptions</t>
  </si>
  <si>
    <t>Debtor information is taken directly from the schedules. Dates are taken directly from court notices or from PACER. Date(s) Amended Plan(s) filed will reflect the dates that all of the amended plans were filed. If the bar date has not passed at the time the workup is prepared, the Estimated percentage to unsecured creditors field in Section V. will indicate Bar Date Has Not Passed.</t>
  </si>
  <si>
    <t>Section I:  Debtor Information &amp; Hearing Dates</t>
  </si>
  <si>
    <t>Section II:  Diposable Income</t>
  </si>
  <si>
    <t>Section III:  Values, Exemptions &amp; Equity</t>
  </si>
  <si>
    <t>Section V:  Claims Summary &amp; Payout Calculation</t>
  </si>
  <si>
    <t>Section VI:  Objections</t>
  </si>
  <si>
    <t>Notes</t>
  </si>
  <si>
    <t>Dates</t>
  </si>
  <si>
    <t>Paid to Date</t>
  </si>
  <si>
    <t>Proposed Payment Through the Trustee</t>
  </si>
  <si>
    <t>Section IV:  Payments, Base Amount &amp; Fees</t>
  </si>
  <si>
    <t>Debtor's Counsel Workup</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</si>
</sst>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sz val="10"/>
      <name val="Segoe UI"/>
      <family val="2"/>
    </font>
    <font>
      <sz val="11"/>
      <name val="Segoe UI"/>
      <family val="2"/>
    </font>
    <font>
      <sz val="10"/>
      <color theme="1"/>
      <name val="Arial"/>
      <family val="2"/>
    </font>
    <font>
      <sz val="10"/>
      <color theme="1"/>
      <name val="Segoe UI"/>
      <family val="2"/>
    </font>
    <font>
      <b/>
      <sz val="10"/>
      <color theme="1"/>
      <name val="Segoe UI"/>
      <family val="2"/>
    </font>
    <font>
      <sz val="11"/>
      <color theme="1"/>
      <name val="Segoe UI"/>
      <family val="2"/>
    </font>
    <font>
      <sz val="14"/>
      <color theme="0"/>
      <name val="Segoe UI"/>
      <family val="2"/>
    </font>
    <font>
      <sz val="10"/>
      <color theme="1"/>
      <name val="Calibri"/>
      <family val="2"/>
      <scheme val="minor"/>
    </font>
    <font>
      <sz val="20"/>
      <color theme="0"/>
      <name val="Segoe UI"/>
      <family val="2"/>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EFFF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tint="-0.249977111117893"/>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0" fontId="4" fillId="0" borderId="0"/>
  </cellStyleXfs>
  <cellXfs count="282">
    <xf numFmtId="0" fontId="0" fillId="0" borderId="0" xfId="0"/>
    <xf numFmtId="0" fontId="5" fillId="0" borderId="0" xfId="0" applyFont="1"/>
    <xf numFmtId="0" fontId="5" fillId="0" borderId="0" xfId="0" applyFont="1" applyFill="1"/>
    <xf numFmtId="0" fontId="5" fillId="0" borderId="0" xfId="0" applyFont="1" applyFill="1" applyBorder="1"/>
    <xf numFmtId="0" fontId="6" fillId="0" borderId="0" xfId="0" applyFont="1" applyFill="1" applyBorder="1"/>
    <xf numFmtId="0" fontId="5" fillId="0" borderId="0" xfId="0" applyFont="1" applyBorder="1"/>
    <xf numFmtId="0" fontId="5" fillId="0" borderId="0" xfId="0" applyFont="1" applyBorder="1" applyAlignment="1">
      <alignment horizontal="left"/>
    </xf>
    <xf numFmtId="2" fontId="5" fillId="0" borderId="0" xfId="0" applyNumberFormat="1" applyFont="1"/>
    <xf numFmtId="2" fontId="5" fillId="0" borderId="0" xfId="0" applyNumberFormat="1" applyFont="1" applyFill="1" applyBorder="1" applyAlignment="1"/>
    <xf numFmtId="0" fontId="5" fillId="0" borderId="0" xfId="0" applyFont="1" applyProtection="1">
      <protection hidden="1"/>
    </xf>
    <xf numFmtId="4" fontId="5" fillId="0" borderId="0" xfId="0" applyNumberFormat="1" applyFont="1" applyProtection="1">
      <protection hidden="1"/>
    </xf>
    <xf numFmtId="4" fontId="5" fillId="0" borderId="0" xfId="0" applyNumberFormat="1" applyFont="1"/>
    <xf numFmtId="0" fontId="5" fillId="0" borderId="0" xfId="0" applyFont="1" applyAlignment="1">
      <alignment horizontal="left"/>
    </xf>
    <xf numFmtId="0" fontId="5" fillId="2" borderId="0" xfId="0" applyFont="1" applyFill="1"/>
    <xf numFmtId="0" fontId="5" fillId="0" borderId="0" xfId="0" applyFont="1" applyBorder="1"/>
    <xf numFmtId="0" fontId="5" fillId="0" borderId="0" xfId="0" applyFont="1" applyBorder="1"/>
    <xf numFmtId="0" fontId="5" fillId="0" borderId="0" xfId="0" applyFont="1" applyBorder="1"/>
    <xf numFmtId="0" fontId="5" fillId="2" borderId="0" xfId="0" applyFont="1" applyFill="1" applyBorder="1"/>
    <xf numFmtId="0" fontId="5" fillId="0" borderId="0" xfId="0" applyFont="1" applyAlignment="1">
      <alignment horizontal="center" vertical="center"/>
    </xf>
    <xf numFmtId="0" fontId="5" fillId="0" borderId="0" xfId="0" applyFont="1" applyBorder="1" applyAlignment="1">
      <alignment horizontal="center" vertical="center"/>
    </xf>
    <xf numFmtId="2" fontId="5" fillId="0" borderId="1" xfId="0" applyNumberFormat="1"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2" fontId="5" fillId="0" borderId="2"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4" fontId="5" fillId="0" borderId="3"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center" vertical="center"/>
    </xf>
    <xf numFmtId="4" fontId="5" fillId="0" borderId="4" xfId="0" applyNumberFormat="1" applyFont="1" applyFill="1" applyBorder="1" applyAlignment="1" applyProtection="1">
      <alignment horizontal="center" vertical="center"/>
    </xf>
    <xf numFmtId="4" fontId="5" fillId="0" borderId="5" xfId="0" applyNumberFormat="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xf>
    <xf numFmtId="1" fontId="5" fillId="3" borderId="5" xfId="0" applyNumberFormat="1" applyFont="1" applyFill="1" applyBorder="1" applyAlignment="1" applyProtection="1">
      <alignment horizontal="center" vertical="center"/>
    </xf>
    <xf numFmtId="2" fontId="5" fillId="0" borderId="5" xfId="0" applyNumberFormat="1" applyFont="1" applyFill="1" applyBorder="1" applyAlignment="1" applyProtection="1">
      <alignment horizontal="center" vertical="center"/>
    </xf>
    <xf numFmtId="2" fontId="5" fillId="0" borderId="6" xfId="0" applyNumberFormat="1" applyFont="1" applyFill="1" applyBorder="1" applyAlignment="1" applyProtection="1">
      <alignment horizontal="left" vertical="center"/>
    </xf>
    <xf numFmtId="2" fontId="5" fillId="0" borderId="8" xfId="0" applyNumberFormat="1" applyFont="1" applyFill="1" applyBorder="1" applyAlignment="1" applyProtection="1">
      <alignment horizontal="left" vertical="center"/>
    </xf>
    <xf numFmtId="2" fontId="5" fillId="0" borderId="8" xfId="0" applyNumberFormat="1" applyFont="1" applyFill="1" applyBorder="1" applyAlignment="1" applyProtection="1">
      <alignment horizontal="center" vertical="center"/>
    </xf>
    <xf numFmtId="1" fontId="5" fillId="3" borderId="7" xfId="0" applyNumberFormat="1" applyFont="1" applyFill="1" applyBorder="1" applyAlignment="1" applyProtection="1">
      <alignment horizontal="center" vertical="center"/>
    </xf>
    <xf numFmtId="2" fontId="5" fillId="0" borderId="7" xfId="0" applyNumberFormat="1" applyFont="1" applyFill="1" applyBorder="1" applyAlignment="1" applyProtection="1">
      <alignment horizontal="center" vertical="center"/>
    </xf>
    <xf numFmtId="4" fontId="5" fillId="2" borderId="9" xfId="0" applyNumberFormat="1" applyFont="1" applyFill="1" applyBorder="1" applyAlignment="1" applyProtection="1">
      <alignment horizontal="right" vertical="center"/>
      <protection locked="0"/>
    </xf>
    <xf numFmtId="4" fontId="5" fillId="0" borderId="0" xfId="0" applyNumberFormat="1" applyFont="1" applyAlignment="1" applyProtection="1">
      <alignment horizontal="right"/>
      <protection hidden="1"/>
    </xf>
    <xf numFmtId="4" fontId="5" fillId="0" borderId="4" xfId="0" applyNumberFormat="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4" fontId="5" fillId="2" borderId="6" xfId="0" applyNumberFormat="1" applyFont="1" applyFill="1" applyBorder="1" applyAlignment="1" applyProtection="1">
      <alignment horizontal="right" vertical="center"/>
    </xf>
    <xf numFmtId="4" fontId="5" fillId="2" borderId="3" xfId="0" applyNumberFormat="1" applyFont="1" applyFill="1" applyBorder="1" applyAlignment="1" applyProtection="1">
      <alignment horizontal="right" vertical="center"/>
    </xf>
    <xf numFmtId="4" fontId="5" fillId="2" borderId="4" xfId="0" applyNumberFormat="1" applyFont="1" applyFill="1" applyBorder="1" applyAlignment="1" applyProtection="1">
      <alignment horizontal="right" vertical="center"/>
    </xf>
    <xf numFmtId="4" fontId="5" fillId="0" borderId="3" xfId="0" applyNumberFormat="1" applyFont="1" applyFill="1" applyBorder="1" applyAlignment="1" applyProtection="1">
      <alignment horizontal="center" vertical="center"/>
    </xf>
    <xf numFmtId="0" fontId="5" fillId="2" borderId="9"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protection locked="0"/>
    </xf>
    <xf numFmtId="4" fontId="5" fillId="2" borderId="9"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left" vertical="center"/>
      <protection locked="0"/>
    </xf>
    <xf numFmtId="4" fontId="5" fillId="2" borderId="9" xfId="0" applyNumberFormat="1" applyFont="1" applyFill="1" applyBorder="1" applyAlignment="1" applyProtection="1">
      <alignment horizontal="right" vertical="center" wrapText="1"/>
      <protection locked="0"/>
    </xf>
    <xf numFmtId="4" fontId="5" fillId="2" borderId="9" xfId="0" applyNumberFormat="1" applyFont="1" applyFill="1" applyBorder="1" applyAlignment="1" applyProtection="1">
      <alignment horizontal="left" vertical="center" wrapText="1"/>
      <protection locked="0"/>
    </xf>
    <xf numFmtId="4" fontId="5" fillId="2" borderId="9" xfId="0" applyNumberFormat="1" applyFont="1" applyFill="1" applyBorder="1" applyAlignment="1" applyProtection="1">
      <alignment horizontal="left" vertical="center"/>
      <protection locked="0"/>
    </xf>
    <xf numFmtId="49" fontId="5" fillId="2" borderId="10" xfId="0" applyNumberFormat="1" applyFont="1" applyFill="1" applyBorder="1" applyAlignment="1" applyProtection="1">
      <alignment horizontal="left" vertical="center" wrapText="1"/>
      <protection locked="0"/>
    </xf>
    <xf numFmtId="4" fontId="5" fillId="2" borderId="10" xfId="0" applyNumberFormat="1" applyFont="1" applyFill="1" applyBorder="1" applyAlignment="1" applyProtection="1">
      <alignment horizontal="right" vertical="center" wrapText="1"/>
      <protection locked="0"/>
    </xf>
    <xf numFmtId="0" fontId="5" fillId="2" borderId="10" xfId="0" applyFont="1" applyFill="1" applyBorder="1" applyAlignment="1" applyProtection="1">
      <alignment horizontal="left" vertical="center" wrapText="1"/>
      <protection locked="0"/>
    </xf>
    <xf numFmtId="4" fontId="5" fillId="2" borderId="10" xfId="0" applyNumberFormat="1" applyFont="1" applyFill="1" applyBorder="1" applyAlignment="1" applyProtection="1">
      <alignment horizontal="left" vertical="center" wrapText="1"/>
      <protection locked="0"/>
    </xf>
    <xf numFmtId="2" fontId="5" fillId="2" borderId="0" xfId="0" applyNumberFormat="1" applyFont="1" applyFill="1" applyProtection="1">
      <protection hidden="1"/>
    </xf>
    <xf numFmtId="2" fontId="5" fillId="0" borderId="0" xfId="0" applyNumberFormat="1" applyFont="1" applyProtection="1">
      <protection hidden="1"/>
    </xf>
    <xf numFmtId="4" fontId="5" fillId="2" borderId="10" xfId="0" applyNumberFormat="1" applyFont="1" applyFill="1" applyBorder="1" applyAlignment="1" applyProtection="1">
      <alignment horizontal="right" vertical="center"/>
      <protection locked="0"/>
    </xf>
    <xf numFmtId="4" fontId="5" fillId="2" borderId="10" xfId="0" applyNumberFormat="1" applyFont="1" applyFill="1" applyBorder="1" applyAlignment="1" applyProtection="1">
      <alignment horizontal="left" vertical="center"/>
      <protection locked="0"/>
    </xf>
    <xf numFmtId="4" fontId="5" fillId="2" borderId="0" xfId="0" applyNumberFormat="1" applyFont="1" applyFill="1"/>
    <xf numFmtId="2" fontId="5" fillId="0" borderId="3" xfId="0" applyNumberFormat="1" applyFont="1" applyFill="1" applyBorder="1" applyAlignment="1" applyProtection="1">
      <alignment horizontal="center" vertical="center"/>
    </xf>
    <xf numFmtId="2" fontId="5" fillId="0" borderId="4" xfId="0" applyNumberFormat="1" applyFont="1" applyFill="1" applyBorder="1" applyAlignment="1" applyProtection="1">
      <alignment horizontal="center" vertical="center"/>
    </xf>
    <xf numFmtId="2" fontId="5" fillId="0" borderId="6" xfId="0" applyNumberFormat="1" applyFont="1" applyFill="1" applyBorder="1" applyAlignment="1" applyProtection="1">
      <alignment horizontal="center" vertical="center"/>
    </xf>
    <xf numFmtId="4" fontId="5" fillId="3" borderId="1" xfId="0" applyNumberFormat="1" applyFont="1" applyFill="1" applyBorder="1" applyAlignment="1" applyProtection="1">
      <alignment horizontal="right" vertical="center"/>
    </xf>
    <xf numFmtId="4" fontId="5" fillId="3" borderId="5" xfId="0" applyNumberFormat="1" applyFont="1" applyFill="1" applyBorder="1" applyAlignment="1" applyProtection="1">
      <alignment horizontal="right" vertical="center"/>
    </xf>
    <xf numFmtId="4" fontId="5" fillId="3" borderId="7" xfId="0" applyNumberFormat="1" applyFont="1" applyFill="1" applyBorder="1" applyAlignment="1" applyProtection="1">
      <alignment horizontal="right" vertical="center"/>
    </xf>
    <xf numFmtId="0" fontId="5" fillId="4" borderId="9" xfId="0" applyFont="1" applyFill="1" applyBorder="1" applyAlignment="1" applyProtection="1">
      <alignment horizontal="center" vertical="center"/>
      <protection locked="0"/>
    </xf>
    <xf numFmtId="0" fontId="7" fillId="5" borderId="9" xfId="0" applyFont="1" applyFill="1" applyBorder="1" applyAlignment="1" applyProtection="1">
      <alignment vertical="center"/>
    </xf>
    <xf numFmtId="4" fontId="5" fillId="6" borderId="1" xfId="0" applyNumberFormat="1" applyFont="1" applyFill="1" applyBorder="1" applyAlignment="1" applyProtection="1">
      <alignment vertical="center"/>
      <protection locked="0"/>
    </xf>
    <xf numFmtId="4" fontId="5" fillId="6" borderId="5" xfId="0" applyNumberFormat="1" applyFont="1" applyFill="1" applyBorder="1" applyAlignment="1" applyProtection="1">
      <alignment vertical="center"/>
      <protection locked="0"/>
    </xf>
    <xf numFmtId="4" fontId="5" fillId="6" borderId="7" xfId="0" applyNumberFormat="1" applyFont="1" applyFill="1" applyBorder="1" applyAlignment="1" applyProtection="1">
      <alignment vertical="center"/>
      <protection locked="0"/>
    </xf>
    <xf numFmtId="4" fontId="5" fillId="6" borderId="3" xfId="0" applyNumberFormat="1" applyFont="1" applyFill="1" applyBorder="1" applyAlignment="1" applyProtection="1">
      <alignment vertical="center"/>
      <protection locked="0"/>
    </xf>
    <xf numFmtId="4" fontId="5" fillId="6" borderId="1" xfId="0" applyNumberFormat="1" applyFont="1" applyFill="1" applyBorder="1" applyAlignment="1" applyProtection="1">
      <alignment horizontal="center" vertical="center"/>
      <protection hidden="1"/>
    </xf>
    <xf numFmtId="4" fontId="5" fillId="6" borderId="4" xfId="0" applyNumberFormat="1" applyFont="1" applyFill="1" applyBorder="1" applyAlignment="1" applyProtection="1">
      <alignment vertical="center"/>
      <protection locked="0"/>
    </xf>
    <xf numFmtId="4" fontId="5" fillId="6" borderId="5" xfId="0" applyNumberFormat="1" applyFont="1" applyFill="1" applyBorder="1" applyAlignment="1" applyProtection="1">
      <alignment horizontal="center" vertical="center"/>
      <protection hidden="1"/>
    </xf>
    <xf numFmtId="4" fontId="5" fillId="6" borderId="6" xfId="0" applyNumberFormat="1" applyFont="1" applyFill="1" applyBorder="1" applyAlignment="1" applyProtection="1">
      <alignment vertical="center"/>
    </xf>
    <xf numFmtId="4" fontId="5" fillId="6" borderId="7" xfId="0" applyNumberFormat="1" applyFont="1" applyFill="1" applyBorder="1" applyAlignment="1" applyProtection="1">
      <alignment horizontal="center" vertical="center"/>
      <protection hidden="1"/>
    </xf>
    <xf numFmtId="4" fontId="5" fillId="6" borderId="10" xfId="0" applyNumberFormat="1" applyFont="1" applyFill="1" applyBorder="1" applyAlignment="1" applyProtection="1">
      <alignment horizontal="right" vertical="center"/>
      <protection locked="0"/>
    </xf>
    <xf numFmtId="4" fontId="5" fillId="6" borderId="10" xfId="0" applyNumberFormat="1" applyFont="1" applyFill="1" applyBorder="1" applyAlignment="1" applyProtection="1">
      <alignment horizontal="right" vertical="center"/>
    </xf>
    <xf numFmtId="4" fontId="5" fillId="6" borderId="3" xfId="0" applyNumberFormat="1" applyFont="1" applyFill="1" applyBorder="1" applyAlignment="1" applyProtection="1">
      <alignment horizontal="right" vertical="center"/>
      <protection locked="0"/>
    </xf>
    <xf numFmtId="4" fontId="5" fillId="6" borderId="4" xfId="0" applyNumberFormat="1" applyFont="1" applyFill="1" applyBorder="1" applyAlignment="1" applyProtection="1">
      <alignment horizontal="right" vertical="center"/>
      <protection locked="0"/>
    </xf>
    <xf numFmtId="4" fontId="5" fillId="6" borderId="6" xfId="0" applyNumberFormat="1" applyFont="1" applyFill="1" applyBorder="1" applyAlignment="1" applyProtection="1">
      <alignment horizontal="right" vertical="center"/>
      <protection locked="0"/>
    </xf>
    <xf numFmtId="1" fontId="5" fillId="6" borderId="1" xfId="0" applyNumberFormat="1" applyFont="1" applyFill="1" applyBorder="1" applyAlignment="1" applyProtection="1">
      <alignment horizontal="center" vertical="center"/>
      <protection locked="0"/>
    </xf>
    <xf numFmtId="1" fontId="5" fillId="6" borderId="5" xfId="0" applyNumberFormat="1" applyFont="1" applyFill="1" applyBorder="1" applyAlignment="1" applyProtection="1">
      <alignment horizontal="center" vertical="center"/>
      <protection locked="0"/>
    </xf>
    <xf numFmtId="1" fontId="5" fillId="6" borderId="7" xfId="0" applyNumberFormat="1" applyFont="1" applyFill="1" applyBorder="1" applyAlignment="1" applyProtection="1">
      <alignment horizontal="center" vertical="center"/>
      <protection locked="0"/>
    </xf>
    <xf numFmtId="4" fontId="5" fillId="6" borderId="3" xfId="0" applyNumberFormat="1" applyFont="1" applyFill="1" applyBorder="1" applyAlignment="1" applyProtection="1">
      <alignment horizontal="right" vertical="center"/>
    </xf>
    <xf numFmtId="4" fontId="5" fillId="6" borderId="4" xfId="0" applyNumberFormat="1" applyFont="1" applyFill="1" applyBorder="1" applyAlignment="1" applyProtection="1">
      <alignment horizontal="right" vertical="center"/>
    </xf>
    <xf numFmtId="4" fontId="5" fillId="6" borderId="6" xfId="0" applyNumberFormat="1" applyFont="1" applyFill="1" applyBorder="1" applyAlignment="1" applyProtection="1">
      <alignment horizontal="right" vertical="center"/>
    </xf>
    <xf numFmtId="4" fontId="5" fillId="6" borderId="1" xfId="0" applyNumberFormat="1" applyFont="1" applyFill="1" applyBorder="1" applyAlignment="1" applyProtection="1">
      <alignment horizontal="right" vertical="center"/>
    </xf>
    <xf numFmtId="4" fontId="5" fillId="6" borderId="5" xfId="0" applyNumberFormat="1" applyFont="1" applyFill="1" applyBorder="1" applyAlignment="1" applyProtection="1">
      <alignment horizontal="right" vertical="center"/>
      <protection locked="0"/>
    </xf>
    <xf numFmtId="4" fontId="5" fillId="6" borderId="5" xfId="0" applyNumberFormat="1" applyFont="1" applyFill="1" applyBorder="1" applyAlignment="1" applyProtection="1">
      <alignment horizontal="right" vertical="center"/>
    </xf>
    <xf numFmtId="4" fontId="5" fillId="6" borderId="7" xfId="0" applyNumberFormat="1" applyFont="1" applyFill="1" applyBorder="1" applyAlignment="1" applyProtection="1">
      <alignment horizontal="right" vertical="center"/>
    </xf>
    <xf numFmtId="4" fontId="5" fillId="6" borderId="7" xfId="0" applyNumberFormat="1" applyFont="1" applyFill="1" applyBorder="1" applyAlignment="1" applyProtection="1">
      <alignment horizontal="right"/>
    </xf>
    <xf numFmtId="4" fontId="5" fillId="6" borderId="3" xfId="0" applyNumberFormat="1" applyFont="1" applyFill="1" applyBorder="1" applyAlignment="1" applyProtection="1">
      <alignment horizontal="right" vertical="center" wrapText="1"/>
    </xf>
    <xf numFmtId="10" fontId="5" fillId="6" borderId="3" xfId="0" applyNumberFormat="1" applyFont="1" applyFill="1" applyBorder="1" applyAlignment="1" applyProtection="1">
      <alignment horizontal="right" vertical="center"/>
      <protection locked="0"/>
    </xf>
    <xf numFmtId="10" fontId="2" fillId="6" borderId="6" xfId="0" applyNumberFormat="1" applyFont="1" applyFill="1" applyBorder="1" applyAlignment="1" applyProtection="1">
      <alignment vertical="center"/>
    </xf>
    <xf numFmtId="4" fontId="5" fillId="6" borderId="5" xfId="0" applyNumberFormat="1" applyFont="1" applyFill="1" applyBorder="1" applyAlignment="1" applyProtection="1">
      <alignment vertical="center"/>
    </xf>
    <xf numFmtId="4" fontId="5" fillId="6" borderId="1" xfId="0" applyNumberFormat="1" applyFont="1" applyFill="1" applyBorder="1" applyAlignment="1" applyProtection="1">
      <alignment vertical="center"/>
    </xf>
    <xf numFmtId="4" fontId="5" fillId="6" borderId="7" xfId="0" applyNumberFormat="1" applyFont="1" applyFill="1" applyBorder="1" applyAlignment="1" applyProtection="1">
      <alignment horizontal="right" vertical="center" wrapText="1"/>
    </xf>
    <xf numFmtId="4" fontId="5" fillId="6" borderId="1" xfId="1" applyNumberFormat="1" applyFont="1" applyFill="1" applyBorder="1" applyAlignment="1" applyProtection="1">
      <alignment horizontal="right" vertical="center"/>
      <protection locked="0"/>
    </xf>
    <xf numFmtId="0" fontId="5" fillId="6" borderId="5" xfId="0" applyNumberFormat="1" applyFont="1" applyFill="1" applyBorder="1" applyAlignment="1" applyProtection="1">
      <alignment horizontal="right" vertical="center"/>
      <protection locked="0"/>
    </xf>
    <xf numFmtId="4" fontId="5" fillId="6" borderId="5" xfId="0" applyNumberFormat="1" applyFont="1" applyFill="1" applyBorder="1" applyAlignment="1" applyProtection="1">
      <alignment horizontal="right" vertical="center" wrapText="1"/>
      <protection locked="0"/>
    </xf>
    <xf numFmtId="4" fontId="5" fillId="6" borderId="9" xfId="0" applyNumberFormat="1" applyFont="1" applyFill="1" applyBorder="1" applyAlignment="1" applyProtection="1">
      <alignment horizontal="right" vertical="center"/>
      <protection locked="0"/>
    </xf>
    <xf numFmtId="1" fontId="5" fillId="6" borderId="9" xfId="0" applyNumberFormat="1" applyFont="1" applyFill="1" applyBorder="1" applyAlignment="1" applyProtection="1">
      <alignment horizontal="center" vertical="center"/>
      <protection locked="0"/>
    </xf>
    <xf numFmtId="10" fontId="5" fillId="6" borderId="9" xfId="0" applyNumberFormat="1" applyFont="1" applyFill="1" applyBorder="1" applyAlignment="1" applyProtection="1">
      <alignment horizontal="center" vertical="center"/>
      <protection locked="0"/>
    </xf>
    <xf numFmtId="4" fontId="5" fillId="6" borderId="9" xfId="0" applyNumberFormat="1" applyFont="1" applyFill="1" applyBorder="1" applyAlignment="1" applyProtection="1">
      <alignment horizontal="right" vertical="center"/>
    </xf>
    <xf numFmtId="0" fontId="3" fillId="5" borderId="9" xfId="0" applyFont="1" applyFill="1" applyBorder="1" applyAlignment="1" applyProtection="1">
      <alignment horizontal="center" vertical="center"/>
    </xf>
    <xf numFmtId="49" fontId="7" fillId="5" borderId="9" xfId="0" applyNumberFormat="1" applyFont="1" applyFill="1" applyBorder="1" applyAlignment="1">
      <alignment horizontal="center" vertical="center"/>
    </xf>
    <xf numFmtId="0" fontId="7" fillId="5" borderId="7" xfId="0" applyFont="1" applyFill="1" applyBorder="1" applyAlignment="1" applyProtection="1">
      <alignment horizontal="center" vertical="center"/>
    </xf>
    <xf numFmtId="0" fontId="7" fillId="5" borderId="9" xfId="0" applyFont="1" applyFill="1" applyBorder="1" applyAlignment="1" applyProtection="1">
      <alignment horizontal="center" vertical="center" wrapText="1"/>
    </xf>
    <xf numFmtId="4" fontId="7" fillId="5" borderId="1" xfId="0" applyNumberFormat="1" applyFont="1" applyFill="1" applyBorder="1" applyAlignment="1" applyProtection="1">
      <alignment vertical="center"/>
    </xf>
    <xf numFmtId="4" fontId="7" fillId="5" borderId="1" xfId="0" applyNumberFormat="1" applyFont="1" applyFill="1" applyBorder="1" applyAlignment="1">
      <alignment vertical="center"/>
    </xf>
    <xf numFmtId="4" fontId="7" fillId="5" borderId="1" xfId="0" applyNumberFormat="1" applyFont="1" applyFill="1" applyBorder="1" applyAlignment="1" applyProtection="1">
      <alignment horizontal="right" vertical="center"/>
    </xf>
    <xf numFmtId="4" fontId="7" fillId="5" borderId="9" xfId="0" applyNumberFormat="1" applyFont="1" applyFill="1" applyBorder="1" applyAlignment="1" applyProtection="1">
      <alignment vertical="center"/>
    </xf>
    <xf numFmtId="1" fontId="7" fillId="5" borderId="9" xfId="0" applyNumberFormat="1" applyFont="1" applyFill="1" applyBorder="1" applyAlignment="1" applyProtection="1">
      <alignment horizontal="center" vertical="center"/>
    </xf>
    <xf numFmtId="49" fontId="7" fillId="5" borderId="10" xfId="0" applyNumberFormat="1" applyFont="1" applyFill="1" applyBorder="1" applyAlignment="1" applyProtection="1">
      <alignment horizontal="center" vertical="center"/>
    </xf>
    <xf numFmtId="0" fontId="7" fillId="5" borderId="10" xfId="0" applyFont="1" applyFill="1" applyBorder="1" applyAlignment="1">
      <alignment horizontal="center" vertical="center"/>
    </xf>
    <xf numFmtId="49" fontId="7" fillId="5" borderId="9" xfId="0" applyNumberFormat="1" applyFont="1" applyFill="1" applyBorder="1" applyAlignment="1" applyProtection="1">
      <alignment horizontal="center" vertical="center"/>
    </xf>
    <xf numFmtId="0" fontId="7" fillId="5" borderId="9" xfId="0" applyFont="1" applyFill="1" applyBorder="1" applyAlignment="1">
      <alignment horizontal="center" vertical="center"/>
    </xf>
    <xf numFmtId="1" fontId="5" fillId="5" borderId="9" xfId="0" applyNumberFormat="1"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5" fillId="2" borderId="9" xfId="0" applyFont="1" applyFill="1" applyBorder="1" applyAlignment="1" applyProtection="1">
      <protection locked="0"/>
    </xf>
    <xf numFmtId="0" fontId="5" fillId="2" borderId="10" xfId="0" applyFont="1" applyFill="1" applyBorder="1" applyAlignment="1" applyProtection="1">
      <protection locked="0"/>
    </xf>
    <xf numFmtId="0" fontId="5" fillId="0" borderId="0" xfId="0" applyFont="1" applyBorder="1" applyAlignment="1">
      <alignment horizontal="center"/>
    </xf>
    <xf numFmtId="0" fontId="5" fillId="0" borderId="0" xfId="0" applyFont="1" applyAlignment="1">
      <alignment horizontal="center"/>
    </xf>
    <xf numFmtId="4" fontId="5" fillId="5" borderId="9" xfId="0" applyNumberFormat="1" applyFont="1" applyFill="1" applyBorder="1" applyAlignment="1" applyProtection="1">
      <alignment horizontal="center" vertical="center" wrapText="1"/>
      <protection locked="0"/>
    </xf>
    <xf numFmtId="4" fontId="5" fillId="5" borderId="9" xfId="0" applyNumberFormat="1"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left" vertical="center"/>
    </xf>
    <xf numFmtId="0" fontId="8" fillId="7" borderId="2" xfId="0" applyFont="1" applyFill="1" applyBorder="1" applyAlignment="1" applyProtection="1">
      <alignment horizontal="left" vertical="center"/>
    </xf>
    <xf numFmtId="0" fontId="8" fillId="7" borderId="1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49" fontId="5" fillId="0" borderId="8" xfId="0" applyNumberFormat="1" applyFont="1" applyFill="1" applyBorder="1" applyAlignment="1" applyProtection="1">
      <alignment horizontal="left" vertical="center"/>
    </xf>
    <xf numFmtId="0" fontId="7" fillId="5" borderId="1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5" fillId="2" borderId="6" xfId="0" applyFont="1" applyFill="1" applyBorder="1" applyAlignment="1" applyProtection="1">
      <alignment vertical="top" wrapText="1"/>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5" fillId="2" borderId="3" xfId="1" applyFont="1" applyFill="1" applyBorder="1" applyAlignment="1" applyProtection="1">
      <alignment vertical="top" wrapText="1"/>
    </xf>
    <xf numFmtId="0" fontId="5" fillId="2" borderId="4" xfId="1" applyFont="1" applyFill="1" applyBorder="1" applyAlignment="1" applyProtection="1">
      <alignment vertical="top" wrapText="1"/>
    </xf>
    <xf numFmtId="0" fontId="5" fillId="2" borderId="6" xfId="1" applyFont="1" applyFill="1" applyBorder="1" applyAlignment="1" applyProtection="1">
      <alignment vertical="top" wrapText="1"/>
    </xf>
    <xf numFmtId="0" fontId="5" fillId="0" borderId="3"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15" xfId="1"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7" fillId="5" borderId="12"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9" fillId="0" borderId="10" xfId="0" applyFont="1" applyFill="1" applyBorder="1" applyAlignment="1" applyProtection="1">
      <alignment vertical="top"/>
    </xf>
    <xf numFmtId="0" fontId="9" fillId="0" borderId="11" xfId="0" applyFont="1" applyFill="1" applyBorder="1" applyAlignment="1" applyProtection="1">
      <alignment vertical="top"/>
    </xf>
    <xf numFmtId="0" fontId="9" fillId="0" borderId="12" xfId="0" applyFont="1" applyFill="1" applyBorder="1" applyAlignment="1" applyProtection="1">
      <alignment vertical="top"/>
    </xf>
    <xf numFmtId="0" fontId="7" fillId="5" borderId="9" xfId="0" applyFont="1" applyFill="1" applyBorder="1" applyAlignment="1" applyProtection="1">
      <alignment horizontal="center" vertical="center"/>
    </xf>
    <xf numFmtId="0" fontId="5" fillId="6" borderId="4" xfId="0" applyFont="1" applyFill="1" applyBorder="1" applyAlignment="1" applyProtection="1">
      <alignment vertical="center"/>
      <protection locked="0"/>
    </xf>
    <xf numFmtId="0" fontId="5" fillId="6" borderId="0" xfId="0" applyFont="1" applyFill="1" applyBorder="1" applyAlignment="1" applyProtection="1">
      <alignment vertical="center"/>
      <protection locked="0"/>
    </xf>
    <xf numFmtId="0" fontId="5" fillId="6" borderId="4" xfId="0" applyFont="1" applyFill="1" applyBorder="1" applyAlignment="1" applyProtection="1">
      <alignment horizontal="left" vertical="center"/>
      <protection locked="0"/>
    </xf>
    <xf numFmtId="0" fontId="5" fillId="6" borderId="13" xfId="0" applyFont="1" applyFill="1" applyBorder="1" applyAlignment="1" applyProtection="1">
      <alignment horizontal="left" vertical="center"/>
      <protection locked="0"/>
    </xf>
    <xf numFmtId="14" fontId="5" fillId="6" borderId="4"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vertical="center"/>
    </xf>
    <xf numFmtId="0" fontId="5" fillId="6" borderId="6" xfId="0" applyFont="1" applyFill="1" applyBorder="1" applyAlignment="1" applyProtection="1">
      <alignment vertical="center"/>
      <protection locked="0"/>
    </xf>
    <xf numFmtId="0" fontId="5" fillId="6" borderId="8" xfId="0" applyFont="1" applyFill="1" applyBorder="1" applyAlignment="1" applyProtection="1">
      <alignment vertical="center"/>
      <protection locked="0"/>
    </xf>
    <xf numFmtId="49" fontId="5" fillId="0" borderId="2"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5" fillId="6" borderId="6" xfId="0" applyFont="1" applyFill="1" applyBorder="1" applyAlignment="1" applyProtection="1">
      <alignment horizontal="left" vertical="center"/>
      <protection locked="0"/>
    </xf>
    <xf numFmtId="0" fontId="5" fillId="6" borderId="1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xf>
    <xf numFmtId="14" fontId="5" fillId="6" borderId="3" xfId="0" applyNumberFormat="1" applyFont="1" applyFill="1" applyBorder="1" applyAlignment="1" applyProtection="1">
      <alignment horizontal="left" vertical="center"/>
      <protection locked="0"/>
    </xf>
    <xf numFmtId="0" fontId="5" fillId="6" borderId="15" xfId="0" applyFont="1" applyFill="1" applyBorder="1" applyAlignment="1" applyProtection="1">
      <alignment horizontal="left" vertical="center"/>
      <protection locked="0"/>
    </xf>
    <xf numFmtId="0" fontId="10" fillId="7" borderId="10" xfId="0" applyFont="1" applyFill="1" applyBorder="1" applyAlignment="1" applyProtection="1">
      <alignment horizontal="right" vertical="center"/>
    </xf>
    <xf numFmtId="0" fontId="10" fillId="7" borderId="11" xfId="0" applyFont="1" applyFill="1" applyBorder="1" applyAlignment="1" applyProtection="1">
      <alignment horizontal="right" vertical="center"/>
    </xf>
    <xf numFmtId="0" fontId="10" fillId="7" borderId="12" xfId="0" applyFont="1" applyFill="1" applyBorder="1" applyAlignment="1" applyProtection="1">
      <alignment horizontal="right" vertical="center"/>
    </xf>
    <xf numFmtId="0" fontId="5" fillId="6" borderId="3" xfId="0" applyFont="1" applyFill="1" applyBorder="1" applyAlignment="1" applyProtection="1">
      <alignment vertical="center"/>
      <protection locked="0"/>
    </xf>
    <xf numFmtId="0" fontId="5" fillId="6" borderId="2" xfId="0" applyFont="1" applyFill="1" applyBorder="1" applyAlignment="1" applyProtection="1">
      <alignment vertical="center"/>
      <protection locked="0"/>
    </xf>
    <xf numFmtId="0" fontId="5" fillId="6" borderId="15" xfId="0" applyFont="1" applyFill="1" applyBorder="1" applyAlignment="1" applyProtection="1">
      <alignment vertical="center"/>
      <protection locked="0"/>
    </xf>
    <xf numFmtId="0" fontId="5" fillId="0" borderId="10" xfId="0" applyFont="1" applyFill="1" applyBorder="1" applyAlignment="1" applyProtection="1">
      <alignment horizontal="left" vertical="top"/>
    </xf>
    <xf numFmtId="0" fontId="5" fillId="0" borderId="11"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49" fontId="5" fillId="0" borderId="0" xfId="0" applyNumberFormat="1" applyFont="1" applyFill="1" applyBorder="1" applyAlignment="1" applyProtection="1">
      <alignment horizontal="left" vertical="center"/>
    </xf>
    <xf numFmtId="0" fontId="5" fillId="2" borderId="9" xfId="0" applyFont="1" applyFill="1" applyBorder="1" applyAlignment="1" applyProtection="1">
      <protection locked="0"/>
    </xf>
    <xf numFmtId="0" fontId="5" fillId="0" borderId="4"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13" xfId="1" applyFont="1" applyFill="1" applyBorder="1" applyAlignment="1" applyProtection="1">
      <alignment horizontal="lef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13" xfId="0" applyFont="1" applyFill="1" applyBorder="1" applyAlignment="1" applyProtection="1">
      <alignment vertical="center"/>
    </xf>
    <xf numFmtId="0" fontId="7" fillId="5" borderId="9" xfId="0" applyFont="1" applyFill="1" applyBorder="1" applyAlignment="1" applyProtection="1">
      <alignment vertical="center"/>
    </xf>
    <xf numFmtId="0" fontId="8" fillId="7" borderId="10" xfId="0" applyFont="1" applyFill="1" applyBorder="1" applyAlignment="1" applyProtection="1">
      <alignment horizontal="left" vertical="center" wrapText="1"/>
    </xf>
    <xf numFmtId="0" fontId="8" fillId="7" borderId="11" xfId="0" applyFont="1" applyFill="1" applyBorder="1" applyAlignment="1" applyProtection="1">
      <alignment horizontal="left" vertical="center" wrapText="1"/>
    </xf>
    <xf numFmtId="0" fontId="8" fillId="7" borderId="12" xfId="0" applyFont="1" applyFill="1" applyBorder="1" applyAlignment="1" applyProtection="1">
      <alignment horizontal="left" vertical="center" wrapText="1"/>
    </xf>
    <xf numFmtId="49" fontId="5" fillId="0" borderId="8" xfId="0" applyNumberFormat="1" applyFont="1" applyFill="1" applyBorder="1" applyAlignment="1" applyProtection="1">
      <alignment horizontal="center" vertical="center"/>
    </xf>
    <xf numFmtId="4" fontId="5" fillId="2" borderId="0" xfId="0" applyNumberFormat="1" applyFont="1" applyFill="1" applyBorder="1" applyAlignment="1" applyProtection="1">
      <alignment horizontal="center" vertical="center"/>
    </xf>
    <xf numFmtId="4" fontId="5" fillId="0" borderId="4" xfId="0" applyNumberFormat="1" applyFont="1" applyFill="1" applyBorder="1" applyAlignment="1" applyProtection="1">
      <alignment vertical="center"/>
    </xf>
    <xf numFmtId="4" fontId="5" fillId="0" borderId="0" xfId="0" applyNumberFormat="1" applyFont="1" applyFill="1" applyBorder="1" applyAlignment="1" applyProtection="1">
      <alignment vertical="center"/>
    </xf>
    <xf numFmtId="49" fontId="5" fillId="0" borderId="6" xfId="0" applyNumberFormat="1" applyFont="1" applyFill="1" applyBorder="1" applyAlignment="1" applyProtection="1">
      <alignment vertical="center"/>
    </xf>
    <xf numFmtId="49" fontId="5" fillId="0" borderId="8" xfId="0" applyNumberFormat="1" applyFont="1" applyFill="1" applyBorder="1" applyAlignment="1" applyProtection="1">
      <alignment vertical="center"/>
    </xf>
    <xf numFmtId="0" fontId="5" fillId="0" borderId="6" xfId="1" applyFont="1" applyFill="1" applyBorder="1" applyAlignment="1" applyProtection="1">
      <alignment horizontal="left" vertical="center"/>
    </xf>
    <xf numFmtId="0" fontId="5" fillId="0" borderId="8" xfId="1" applyFont="1" applyFill="1" applyBorder="1" applyAlignment="1" applyProtection="1">
      <alignment horizontal="left" vertical="center"/>
    </xf>
    <xf numFmtId="0" fontId="5" fillId="0" borderId="14" xfId="1" applyFont="1" applyFill="1" applyBorder="1" applyAlignment="1" applyProtection="1">
      <alignment horizontal="left" vertical="center"/>
    </xf>
    <xf numFmtId="4" fontId="5" fillId="0" borderId="3" xfId="0" applyNumberFormat="1" applyFont="1" applyFill="1" applyBorder="1" applyAlignment="1" applyProtection="1">
      <alignment vertical="center"/>
    </xf>
    <xf numFmtId="4" fontId="5" fillId="0" borderId="2" xfId="0" applyNumberFormat="1" applyFont="1" applyFill="1" applyBorder="1" applyAlignment="1" applyProtection="1">
      <alignment vertical="center"/>
    </xf>
    <xf numFmtId="0" fontId="5" fillId="2" borderId="10" xfId="0" applyFont="1" applyFill="1" applyBorder="1" applyAlignment="1" applyProtection="1">
      <protection locked="0"/>
    </xf>
    <xf numFmtId="0" fontId="5" fillId="2" borderId="11" xfId="0" applyFont="1" applyFill="1" applyBorder="1" applyAlignment="1" applyProtection="1">
      <protection locked="0"/>
    </xf>
    <xf numFmtId="0" fontId="5" fillId="2" borderId="12" xfId="0" applyFont="1" applyFill="1" applyBorder="1" applyAlignment="1" applyProtection="1">
      <protection locked="0"/>
    </xf>
    <xf numFmtId="4" fontId="5" fillId="0" borderId="6" xfId="0" applyNumberFormat="1" applyFont="1" applyFill="1" applyBorder="1" applyAlignment="1" applyProtection="1">
      <alignment horizontal="left" vertical="center"/>
    </xf>
    <xf numFmtId="4" fontId="5" fillId="0" borderId="8" xfId="0" applyNumberFormat="1" applyFont="1" applyFill="1" applyBorder="1" applyAlignment="1" applyProtection="1">
      <alignment horizontal="left" vertical="center"/>
    </xf>
    <xf numFmtId="0" fontId="5" fillId="2" borderId="3"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6" xfId="0" applyFont="1" applyFill="1" applyBorder="1" applyAlignment="1" applyProtection="1">
      <alignment horizontal="left" vertical="top" wrapText="1"/>
    </xf>
    <xf numFmtId="0" fontId="5" fillId="0" borderId="14" xfId="0" applyFont="1" applyFill="1" applyBorder="1" applyAlignment="1" applyProtection="1">
      <alignment horizontal="left" vertical="center"/>
    </xf>
    <xf numFmtId="0" fontId="5" fillId="2" borderId="6"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15" xfId="0" applyFont="1" applyFill="1" applyBorder="1" applyAlignment="1" applyProtection="1">
      <alignment vertical="center"/>
    </xf>
    <xf numFmtId="4" fontId="5" fillId="0" borderId="10" xfId="0" applyNumberFormat="1" applyFont="1" applyFill="1" applyBorder="1" applyAlignment="1" applyProtection="1"/>
    <xf numFmtId="4" fontId="5" fillId="0" borderId="11" xfId="0" applyNumberFormat="1" applyFont="1" applyFill="1" applyBorder="1" applyAlignment="1" applyProtection="1"/>
    <xf numFmtId="4" fontId="5" fillId="0" borderId="12" xfId="0" applyNumberFormat="1" applyFont="1" applyFill="1" applyBorder="1" applyAlignment="1" applyProtection="1"/>
    <xf numFmtId="4" fontId="5" fillId="6" borderId="3" xfId="0" applyNumberFormat="1" applyFont="1" applyFill="1" applyBorder="1" applyAlignment="1" applyProtection="1">
      <alignment horizontal="right" vertical="center"/>
    </xf>
    <xf numFmtId="4" fontId="5" fillId="6" borderId="4" xfId="0" applyNumberFormat="1" applyFont="1" applyFill="1" applyBorder="1" applyAlignment="1" applyProtection="1">
      <alignment horizontal="right" vertical="center"/>
    </xf>
    <xf numFmtId="4" fontId="5" fillId="5" borderId="1" xfId="0" applyNumberFormat="1" applyFont="1" applyFill="1" applyBorder="1" applyAlignment="1" applyProtection="1">
      <alignment horizontal="center" vertical="center"/>
      <protection locked="0"/>
    </xf>
    <xf numFmtId="4" fontId="5" fillId="5" borderId="5" xfId="0" applyNumberFormat="1" applyFont="1" applyFill="1" applyBorder="1" applyAlignment="1" applyProtection="1">
      <alignment horizontal="center" vertical="center"/>
      <protection locked="0"/>
    </xf>
    <xf numFmtId="1" fontId="5" fillId="4" borderId="1" xfId="0" applyNumberFormat="1" applyFont="1" applyFill="1" applyBorder="1" applyAlignment="1" applyProtection="1">
      <alignment horizontal="center" vertical="center"/>
      <protection locked="0"/>
    </xf>
    <xf numFmtId="1" fontId="5" fillId="4" borderId="5"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left" vertical="center" wrapText="1"/>
      <protection locked="0"/>
    </xf>
    <xf numFmtId="49" fontId="5" fillId="2" borderId="5"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 fontId="5" fillId="6" borderId="3" xfId="0" applyNumberFormat="1" applyFont="1" applyFill="1" applyBorder="1" applyAlignment="1" applyProtection="1">
      <alignment horizontal="right" vertical="center" wrapText="1"/>
      <protection locked="0"/>
    </xf>
    <xf numFmtId="4" fontId="5" fillId="6" borderId="4"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horizontal="right" vertical="center" wrapText="1"/>
      <protection locked="0"/>
    </xf>
    <xf numFmtId="4" fontId="5" fillId="6" borderId="5" xfId="0" applyNumberFormat="1" applyFont="1" applyFill="1" applyBorder="1" applyAlignment="1" applyProtection="1">
      <alignment horizontal="right" vertical="center" wrapText="1"/>
      <protection locked="0"/>
    </xf>
    <xf numFmtId="4" fontId="5" fillId="6" borderId="7" xfId="0" applyNumberFormat="1" applyFont="1" applyFill="1" applyBorder="1" applyAlignment="1" applyProtection="1">
      <alignment horizontal="right" vertical="center" wrapText="1"/>
      <protection locked="0"/>
    </xf>
    <xf numFmtId="4" fontId="5" fillId="5" borderId="3" xfId="0" applyNumberFormat="1" applyFont="1" applyFill="1" applyBorder="1" applyAlignment="1" applyProtection="1">
      <alignment horizontal="right" vertical="center" wrapText="1"/>
      <protection locked="0"/>
    </xf>
    <xf numFmtId="4" fontId="5" fillId="5" borderId="4"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horizontal="right" vertical="center"/>
      <protection locked="0"/>
    </xf>
    <xf numFmtId="4" fontId="5" fillId="6" borderId="5"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textRotation="90"/>
    </xf>
    <xf numFmtId="0" fontId="7" fillId="5" borderId="7" xfId="0" applyFont="1" applyFill="1" applyBorder="1" applyAlignment="1" applyProtection="1">
      <alignment horizontal="center" vertical="center" textRotation="90"/>
    </xf>
    <xf numFmtId="0" fontId="7" fillId="5" borderId="1" xfId="0" applyFont="1" applyFill="1" applyBorder="1" applyAlignment="1">
      <alignment horizontal="center" vertical="center" textRotation="90"/>
    </xf>
    <xf numFmtId="0" fontId="7" fillId="5" borderId="7" xfId="0" applyFont="1" applyFill="1" applyBorder="1" applyAlignment="1">
      <alignment horizontal="center" vertical="center" textRotation="90"/>
    </xf>
    <xf numFmtId="0" fontId="8" fillId="8" borderId="10" xfId="0" applyFont="1" applyFill="1" applyBorder="1" applyAlignment="1" applyProtection="1">
      <alignment horizontal="left" vertical="center"/>
    </xf>
    <xf numFmtId="0" fontId="8" fillId="8" borderId="11" xfId="0" applyFont="1" applyFill="1" applyBorder="1" applyAlignment="1" applyProtection="1">
      <alignment horizontal="left" vertical="center"/>
    </xf>
    <xf numFmtId="0" fontId="8" fillId="8" borderId="12" xfId="0" applyFont="1" applyFill="1" applyBorder="1" applyAlignment="1" applyProtection="1">
      <alignment horizontal="left" vertical="center"/>
    </xf>
    <xf numFmtId="0" fontId="3" fillId="5" borderId="10"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1"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10" fillId="8" borderId="3" xfId="0" applyFont="1" applyFill="1" applyBorder="1" applyAlignment="1" applyProtection="1">
      <alignment horizontal="right" vertical="center"/>
    </xf>
    <xf numFmtId="0" fontId="10" fillId="8" borderId="2" xfId="0" applyFont="1" applyFill="1" applyBorder="1" applyAlignment="1" applyProtection="1">
      <alignment horizontal="right" vertical="center"/>
    </xf>
    <xf numFmtId="0" fontId="10" fillId="8" borderId="15" xfId="0" applyFont="1" applyFill="1" applyBorder="1" applyAlignment="1" applyProtection="1">
      <alignment horizontal="right" vertical="center"/>
    </xf>
    <xf numFmtId="0" fontId="10" fillId="8" borderId="6" xfId="0" applyFont="1" applyFill="1" applyBorder="1" applyAlignment="1" applyProtection="1">
      <alignment horizontal="right" vertical="center"/>
    </xf>
    <xf numFmtId="0" fontId="10" fillId="8" borderId="8" xfId="0" applyFont="1" applyFill="1" applyBorder="1" applyAlignment="1" applyProtection="1">
      <alignment horizontal="right" vertical="center"/>
    </xf>
    <xf numFmtId="0" fontId="10" fillId="8" borderId="14" xfId="0" applyFont="1" applyFill="1" applyBorder="1" applyAlignment="1" applyProtection="1">
      <alignment horizontal="right" vertical="center"/>
    </xf>
    <xf numFmtId="1" fontId="7" fillId="5" borderId="1" xfId="0" applyNumberFormat="1" applyFont="1" applyFill="1" applyBorder="1" applyAlignment="1" applyProtection="1">
      <alignment horizontal="right" vertical="center"/>
    </xf>
    <xf numFmtId="1" fontId="7" fillId="5" borderId="9" xfId="0" applyNumberFormat="1" applyFont="1" applyFill="1" applyBorder="1" applyAlignment="1" applyProtection="1">
      <alignment horizontal="left" vertical="center"/>
    </xf>
    <xf numFmtId="4" fontId="7" fillId="5" borderId="1" xfId="0" applyNumberFormat="1" applyFont="1" applyFill="1" applyBorder="1" applyAlignment="1" applyProtection="1">
      <alignment horizontal="center" vertical="center"/>
    </xf>
    <xf numFmtId="0" fontId="5" fillId="2" borderId="9" xfId="0" applyFont="1" applyFill="1" applyBorder="1" applyAlignment="1" applyProtection="1">
      <alignment horizontal="left" vertical="center"/>
      <protection locked="0"/>
    </xf>
    <xf numFmtId="0" fontId="8" fillId="8" borderId="9" xfId="0" applyFont="1" applyFill="1" applyBorder="1" applyAlignment="1" applyProtection="1">
      <alignment horizontal="left"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showGridLines="0" tabSelected="1" zoomScaleNormal="100" workbookViewId="0">
      <selection activeCell="E4" sqref="E4:I4"/>
    </sheetView>
  </sheetViews>
  <sheetFormatPr defaultColWidth="9.109375" defaultRowHeight="15" x14ac:dyDescent="0.35"/>
  <cols>
    <col min="1" max="1" width="55.6640625" style="1" customWidth="1"/>
    <col min="2" max="2" width="7.5546875" style="1" customWidth="1"/>
    <col min="3" max="3" width="16.33203125" style="1" customWidth="1"/>
    <col min="4" max="4" width="14.6640625" style="1" customWidth="1"/>
    <col min="5" max="5" width="2.6640625" style="1" customWidth="1"/>
    <col min="6" max="6" width="4.6640625" style="1" customWidth="1"/>
    <col min="7" max="7" width="9.33203125" style="1" customWidth="1"/>
    <col min="8" max="8" width="2.6640625" style="1" customWidth="1"/>
    <col min="9" max="10" width="14.6640625" style="1" customWidth="1"/>
    <col min="11" max="11" width="22.6640625" style="1" customWidth="1"/>
    <col min="12" max="12" width="21" style="1" customWidth="1"/>
    <col min="13" max="13" width="14.6640625" style="1" customWidth="1"/>
    <col min="14" max="15" width="9.109375" style="1"/>
    <col min="16" max="16" width="15.44140625" style="1" customWidth="1"/>
    <col min="17" max="28" width="9.109375" style="1"/>
    <col min="29" max="29" width="16.109375" style="1" customWidth="1"/>
    <col min="30" max="30" width="13.44140625" style="1" customWidth="1"/>
    <col min="31" max="16384" width="9.109375" style="1"/>
  </cols>
  <sheetData>
    <row r="1" spans="1:29" ht="36" customHeight="1" x14ac:dyDescent="0.35">
      <c r="A1" s="179" t="s">
        <v>112</v>
      </c>
      <c r="B1" s="180"/>
      <c r="C1" s="180"/>
      <c r="D1" s="180"/>
      <c r="E1" s="180"/>
      <c r="F1" s="180"/>
      <c r="G1" s="180"/>
      <c r="H1" s="180"/>
      <c r="I1" s="180"/>
      <c r="J1" s="180"/>
      <c r="K1" s="180"/>
      <c r="L1" s="180"/>
      <c r="M1" s="181"/>
    </row>
    <row r="2" spans="1:29" ht="24.9" customHeight="1" x14ac:dyDescent="0.35">
      <c r="A2" s="134" t="s">
        <v>102</v>
      </c>
      <c r="B2" s="135"/>
      <c r="C2" s="135"/>
      <c r="D2" s="135"/>
      <c r="E2" s="135"/>
      <c r="F2" s="135"/>
      <c r="G2" s="135"/>
      <c r="H2" s="135"/>
      <c r="I2" s="135"/>
      <c r="J2" s="135"/>
      <c r="K2" s="135"/>
      <c r="L2" s="135"/>
      <c r="M2" s="136"/>
    </row>
    <row r="3" spans="1:29" ht="17.100000000000001" customHeight="1" x14ac:dyDescent="0.35">
      <c r="A3" s="142" t="s">
        <v>101</v>
      </c>
      <c r="B3" s="140" t="s">
        <v>52</v>
      </c>
      <c r="C3" s="141"/>
      <c r="D3" s="141"/>
      <c r="E3" s="141"/>
      <c r="F3" s="141"/>
      <c r="G3" s="141"/>
      <c r="H3" s="141"/>
      <c r="I3" s="141"/>
      <c r="J3" s="140" t="s">
        <v>108</v>
      </c>
      <c r="K3" s="141"/>
      <c r="L3" s="141"/>
      <c r="M3" s="155"/>
    </row>
    <row r="4" spans="1:29" ht="17.100000000000001" customHeight="1" x14ac:dyDescent="0.35">
      <c r="A4" s="143"/>
      <c r="B4" s="158" t="s">
        <v>54</v>
      </c>
      <c r="C4" s="159"/>
      <c r="D4" s="159"/>
      <c r="E4" s="182"/>
      <c r="F4" s="183"/>
      <c r="G4" s="183"/>
      <c r="H4" s="183"/>
      <c r="I4" s="184"/>
      <c r="J4" s="159" t="s">
        <v>81</v>
      </c>
      <c r="K4" s="159"/>
      <c r="L4" s="177"/>
      <c r="M4" s="178"/>
    </row>
    <row r="5" spans="1:29" ht="17.100000000000001" customHeight="1" x14ac:dyDescent="0.35">
      <c r="A5" s="143"/>
      <c r="B5" s="153" t="s">
        <v>53</v>
      </c>
      <c r="C5" s="154"/>
      <c r="D5" s="154"/>
      <c r="E5" s="164"/>
      <c r="F5" s="165"/>
      <c r="G5" s="165"/>
      <c r="H5" s="165"/>
      <c r="I5" s="165"/>
      <c r="J5" s="153" t="s">
        <v>82</v>
      </c>
      <c r="K5" s="154"/>
      <c r="L5" s="168"/>
      <c r="M5" s="167"/>
      <c r="N5" s="3"/>
      <c r="O5" s="3"/>
      <c r="P5" s="4"/>
      <c r="Q5" s="3"/>
    </row>
    <row r="6" spans="1:29" ht="17.100000000000001" customHeight="1" x14ac:dyDescent="0.35">
      <c r="A6" s="143"/>
      <c r="B6" s="153" t="s">
        <v>55</v>
      </c>
      <c r="C6" s="154"/>
      <c r="D6" s="154"/>
      <c r="E6" s="164"/>
      <c r="F6" s="165"/>
      <c r="G6" s="165"/>
      <c r="H6" s="165"/>
      <c r="I6" s="165"/>
      <c r="J6" s="153" t="s">
        <v>83</v>
      </c>
      <c r="K6" s="154"/>
      <c r="L6" s="168"/>
      <c r="M6" s="167"/>
      <c r="N6" s="3"/>
      <c r="O6" s="3"/>
      <c r="P6" s="3"/>
      <c r="Q6" s="3"/>
    </row>
    <row r="7" spans="1:29" ht="17.100000000000001" customHeight="1" x14ac:dyDescent="0.35">
      <c r="A7" s="143"/>
      <c r="B7" s="153" t="s">
        <v>56</v>
      </c>
      <c r="C7" s="154"/>
      <c r="D7" s="154"/>
      <c r="E7" s="164"/>
      <c r="F7" s="165"/>
      <c r="G7" s="165"/>
      <c r="H7" s="165"/>
      <c r="I7" s="165"/>
      <c r="J7" s="153" t="s">
        <v>84</v>
      </c>
      <c r="K7" s="154"/>
      <c r="L7" s="166"/>
      <c r="M7" s="167"/>
      <c r="N7" s="3"/>
      <c r="O7" s="3"/>
      <c r="P7" s="3"/>
      <c r="Q7" s="3"/>
    </row>
    <row r="8" spans="1:29" ht="17.100000000000001" customHeight="1" x14ac:dyDescent="0.35">
      <c r="A8" s="143"/>
      <c r="B8" s="153" t="s">
        <v>58</v>
      </c>
      <c r="C8" s="154"/>
      <c r="D8" s="154"/>
      <c r="E8" s="164"/>
      <c r="F8" s="165"/>
      <c r="G8" s="165"/>
      <c r="H8" s="165"/>
      <c r="I8" s="165"/>
      <c r="J8" s="153" t="s">
        <v>85</v>
      </c>
      <c r="K8" s="154"/>
      <c r="L8" s="168"/>
      <c r="M8" s="167"/>
      <c r="N8" s="3"/>
      <c r="O8" s="3"/>
      <c r="P8" s="3"/>
      <c r="Q8" s="3"/>
    </row>
    <row r="9" spans="1:29" ht="17.100000000000001" customHeight="1" x14ac:dyDescent="0.35">
      <c r="A9" s="143"/>
      <c r="B9" s="153" t="s">
        <v>59</v>
      </c>
      <c r="C9" s="154"/>
      <c r="D9" s="154"/>
      <c r="E9" s="164"/>
      <c r="F9" s="165"/>
      <c r="G9" s="165"/>
      <c r="H9" s="165"/>
      <c r="I9" s="165"/>
      <c r="J9" s="153" t="s">
        <v>86</v>
      </c>
      <c r="K9" s="154"/>
      <c r="L9" s="168"/>
      <c r="M9" s="167"/>
      <c r="N9" s="3"/>
      <c r="O9" s="3"/>
      <c r="P9" s="3"/>
      <c r="Q9" s="3"/>
    </row>
    <row r="10" spans="1:29" ht="17.100000000000001" customHeight="1" x14ac:dyDescent="0.35">
      <c r="A10" s="143"/>
      <c r="B10" s="153" t="s">
        <v>20</v>
      </c>
      <c r="C10" s="154"/>
      <c r="D10" s="154"/>
      <c r="E10" s="164"/>
      <c r="F10" s="165"/>
      <c r="G10" s="165"/>
      <c r="H10" s="165"/>
      <c r="I10" s="165"/>
      <c r="J10" s="153" t="s">
        <v>87</v>
      </c>
      <c r="K10" s="154"/>
      <c r="L10" s="168"/>
      <c r="M10" s="167"/>
      <c r="N10" s="3"/>
      <c r="O10" s="3"/>
      <c r="P10" s="3"/>
      <c r="Q10" s="3"/>
    </row>
    <row r="11" spans="1:29" ht="17.100000000000001" customHeight="1" x14ac:dyDescent="0.35">
      <c r="A11" s="144"/>
      <c r="B11" s="137" t="s">
        <v>57</v>
      </c>
      <c r="C11" s="138"/>
      <c r="D11" s="138"/>
      <c r="E11" s="170"/>
      <c r="F11" s="171"/>
      <c r="G11" s="171"/>
      <c r="H11" s="171"/>
      <c r="I11" s="171"/>
      <c r="J11" s="137" t="s">
        <v>88</v>
      </c>
      <c r="K11" s="138"/>
      <c r="L11" s="174"/>
      <c r="M11" s="175"/>
      <c r="N11" s="3"/>
      <c r="O11" s="3"/>
      <c r="P11" s="3"/>
      <c r="Q11" s="3"/>
    </row>
    <row r="12" spans="1:29" ht="24.9" customHeight="1" x14ac:dyDescent="0.35">
      <c r="A12" s="134" t="s">
        <v>103</v>
      </c>
      <c r="B12" s="135"/>
      <c r="C12" s="135"/>
      <c r="D12" s="135"/>
      <c r="E12" s="135"/>
      <c r="F12" s="135"/>
      <c r="G12" s="135"/>
      <c r="H12" s="135"/>
      <c r="I12" s="135"/>
      <c r="J12" s="135"/>
      <c r="K12" s="135"/>
      <c r="L12" s="135"/>
      <c r="M12" s="136"/>
      <c r="N12" s="15"/>
      <c r="O12" s="15"/>
      <c r="P12" s="15"/>
      <c r="Q12" s="15"/>
      <c r="AC12" s="11"/>
    </row>
    <row r="13" spans="1:29" ht="17.100000000000001" customHeight="1" x14ac:dyDescent="0.35">
      <c r="A13" s="147" t="s">
        <v>93</v>
      </c>
      <c r="B13" s="163" t="s">
        <v>41</v>
      </c>
      <c r="C13" s="163"/>
      <c r="D13" s="163"/>
      <c r="E13" s="163"/>
      <c r="F13" s="163"/>
      <c r="G13" s="163"/>
      <c r="H13" s="163"/>
      <c r="I13" s="163"/>
      <c r="J13" s="163" t="s">
        <v>0</v>
      </c>
      <c r="K13" s="163"/>
      <c r="L13" s="163"/>
      <c r="M13" s="163"/>
      <c r="N13" s="14"/>
      <c r="O13" s="17"/>
      <c r="P13" s="17"/>
      <c r="Q13" s="17"/>
      <c r="R13" s="17"/>
      <c r="S13" s="201"/>
      <c r="T13" s="201"/>
      <c r="AC13" s="11"/>
    </row>
    <row r="14" spans="1:29" ht="17.100000000000001" customHeight="1" x14ac:dyDescent="0.35">
      <c r="A14" s="148"/>
      <c r="B14" s="150" t="s">
        <v>42</v>
      </c>
      <c r="C14" s="151"/>
      <c r="D14" s="151"/>
      <c r="E14" s="151"/>
      <c r="F14" s="151"/>
      <c r="G14" s="151"/>
      <c r="H14" s="152"/>
      <c r="I14" s="105"/>
      <c r="J14" s="159" t="s">
        <v>73</v>
      </c>
      <c r="K14" s="159"/>
      <c r="L14" s="159"/>
      <c r="M14" s="106"/>
      <c r="N14" s="6"/>
      <c r="O14" s="17"/>
      <c r="P14" s="17"/>
      <c r="Q14" s="17"/>
      <c r="R14" s="17"/>
      <c r="S14" s="201"/>
      <c r="T14" s="201"/>
      <c r="AC14" s="11"/>
    </row>
    <row r="15" spans="1:29" ht="17.100000000000001" customHeight="1" x14ac:dyDescent="0.35">
      <c r="A15" s="148"/>
      <c r="B15" s="190" t="s">
        <v>43</v>
      </c>
      <c r="C15" s="191"/>
      <c r="D15" s="191"/>
      <c r="E15" s="191"/>
      <c r="F15" s="191"/>
      <c r="G15" s="191"/>
      <c r="H15" s="192"/>
      <c r="I15" s="95"/>
      <c r="J15" s="176" t="s">
        <v>40</v>
      </c>
      <c r="K15" s="176"/>
      <c r="L15" s="176"/>
      <c r="M15" s="107"/>
      <c r="N15" s="5"/>
      <c r="O15" s="17"/>
      <c r="P15" s="17"/>
      <c r="Q15" s="17"/>
      <c r="R15" s="17"/>
      <c r="S15" s="17"/>
      <c r="T15" s="17"/>
    </row>
    <row r="16" spans="1:29" ht="17.100000000000001" customHeight="1" x14ac:dyDescent="0.35">
      <c r="A16" s="148"/>
      <c r="B16" s="190" t="s">
        <v>44</v>
      </c>
      <c r="C16" s="191"/>
      <c r="D16" s="191"/>
      <c r="E16" s="191"/>
      <c r="F16" s="191"/>
      <c r="G16" s="191"/>
      <c r="H16" s="192"/>
      <c r="I16" s="96">
        <f>SUM(I14,I15)</f>
        <v>0</v>
      </c>
      <c r="J16" s="188" t="s">
        <v>74</v>
      </c>
      <c r="K16" s="188"/>
      <c r="L16" s="188"/>
      <c r="M16" s="96">
        <f>M15*60</f>
        <v>0</v>
      </c>
      <c r="N16" s="14"/>
      <c r="O16" s="17"/>
      <c r="P16" s="17"/>
      <c r="Q16" s="17"/>
      <c r="R16" s="17"/>
      <c r="S16" s="17"/>
      <c r="T16" s="17"/>
    </row>
    <row r="17" spans="1:20" ht="17.100000000000001" customHeight="1" x14ac:dyDescent="0.35">
      <c r="A17" s="148"/>
      <c r="B17" s="190" t="s">
        <v>39</v>
      </c>
      <c r="C17" s="191"/>
      <c r="D17" s="191"/>
      <c r="E17" s="191"/>
      <c r="F17" s="191"/>
      <c r="G17" s="191"/>
      <c r="H17" s="192"/>
      <c r="I17" s="95"/>
      <c r="J17" s="188" t="s">
        <v>75</v>
      </c>
      <c r="K17" s="188"/>
      <c r="L17" s="188"/>
      <c r="M17" s="106"/>
      <c r="N17" s="14"/>
      <c r="O17" s="17"/>
      <c r="P17" s="17"/>
      <c r="Q17" s="17"/>
      <c r="R17" s="17"/>
      <c r="S17" s="17"/>
      <c r="T17" s="17"/>
    </row>
    <row r="18" spans="1:20" ht="17.100000000000001" customHeight="1" x14ac:dyDescent="0.35">
      <c r="A18" s="149"/>
      <c r="B18" s="206" t="s">
        <v>45</v>
      </c>
      <c r="C18" s="207"/>
      <c r="D18" s="207"/>
      <c r="E18" s="207"/>
      <c r="F18" s="207"/>
      <c r="G18" s="207"/>
      <c r="H18" s="208"/>
      <c r="I18" s="96">
        <f>I16-I17</f>
        <v>0</v>
      </c>
      <c r="J18" s="139" t="s">
        <v>76</v>
      </c>
      <c r="K18" s="139"/>
      <c r="L18" s="139"/>
      <c r="M18" s="106"/>
      <c r="N18" s="14"/>
      <c r="O18" s="17"/>
      <c r="P18" s="17"/>
      <c r="Q18" s="17"/>
      <c r="R18" s="17"/>
      <c r="S18" s="17"/>
      <c r="T18" s="17"/>
    </row>
    <row r="19" spans="1:20" ht="24.9" customHeight="1" x14ac:dyDescent="0.35">
      <c r="A19" s="134" t="s">
        <v>104</v>
      </c>
      <c r="B19" s="135"/>
      <c r="C19" s="135"/>
      <c r="D19" s="135"/>
      <c r="E19" s="135"/>
      <c r="F19" s="135"/>
      <c r="G19" s="135"/>
      <c r="H19" s="135"/>
      <c r="I19" s="135"/>
      <c r="J19" s="135"/>
      <c r="K19" s="135"/>
      <c r="L19" s="135"/>
      <c r="M19" s="136"/>
      <c r="O19" s="17"/>
      <c r="P19" s="17"/>
      <c r="Q19" s="17"/>
      <c r="R19" s="17"/>
      <c r="S19" s="17"/>
      <c r="T19" s="17"/>
    </row>
    <row r="20" spans="1:20" ht="17.100000000000001" customHeight="1" x14ac:dyDescent="0.35">
      <c r="A20" s="142" t="s">
        <v>100</v>
      </c>
      <c r="B20" s="140" t="s">
        <v>51</v>
      </c>
      <c r="C20" s="141"/>
      <c r="D20" s="141"/>
      <c r="E20" s="141"/>
      <c r="F20" s="141"/>
      <c r="G20" s="141"/>
      <c r="H20" s="141"/>
      <c r="I20" s="141"/>
      <c r="J20" s="140" t="s">
        <v>94</v>
      </c>
      <c r="K20" s="141"/>
      <c r="L20" s="141"/>
      <c r="M20" s="155"/>
      <c r="O20" s="17"/>
      <c r="P20" s="17"/>
      <c r="Q20" s="17"/>
      <c r="R20" s="17"/>
      <c r="S20" s="17"/>
      <c r="T20" s="17"/>
    </row>
    <row r="21" spans="1:20" ht="17.100000000000001" customHeight="1" x14ac:dyDescent="0.35">
      <c r="A21" s="143"/>
      <c r="B21" s="145" t="s">
        <v>2</v>
      </c>
      <c r="C21" s="146"/>
      <c r="D21" s="74"/>
      <c r="E21" s="172" t="s">
        <v>26</v>
      </c>
      <c r="F21" s="172"/>
      <c r="G21" s="172"/>
      <c r="H21" s="172"/>
      <c r="I21" s="77"/>
      <c r="J21" s="78">
        <f>D21-I21</f>
        <v>0</v>
      </c>
      <c r="K21" s="185"/>
      <c r="L21" s="186"/>
      <c r="M21" s="187"/>
    </row>
    <row r="22" spans="1:20" ht="17.100000000000001" customHeight="1" x14ac:dyDescent="0.35">
      <c r="A22" s="143"/>
      <c r="B22" s="202" t="s">
        <v>16</v>
      </c>
      <c r="C22" s="203"/>
      <c r="D22" s="75"/>
      <c r="E22" s="173" t="s">
        <v>26</v>
      </c>
      <c r="F22" s="173"/>
      <c r="G22" s="173"/>
      <c r="H22" s="173"/>
      <c r="I22" s="79"/>
      <c r="J22" s="80">
        <f>D22-I22</f>
        <v>0</v>
      </c>
      <c r="K22" s="160"/>
      <c r="L22" s="161"/>
      <c r="M22" s="162"/>
    </row>
    <row r="23" spans="1:20" ht="16.5" customHeight="1" x14ac:dyDescent="0.35">
      <c r="A23" s="143"/>
      <c r="B23" s="204" t="s">
        <v>3</v>
      </c>
      <c r="C23" s="205"/>
      <c r="D23" s="76"/>
      <c r="E23" s="200" t="s">
        <v>27</v>
      </c>
      <c r="F23" s="200"/>
      <c r="G23" s="200"/>
      <c r="H23" s="200"/>
      <c r="I23" s="81">
        <f>PriorityUnsecuredClaims!J10</f>
        <v>0</v>
      </c>
      <c r="J23" s="82">
        <f>D23+I23</f>
        <v>0</v>
      </c>
      <c r="K23" s="160"/>
      <c r="L23" s="161"/>
      <c r="M23" s="162"/>
    </row>
    <row r="24" spans="1:20" ht="17.100000000000001" customHeight="1" x14ac:dyDescent="0.35">
      <c r="A24" s="144"/>
      <c r="B24" s="209"/>
      <c r="C24" s="210"/>
      <c r="D24" s="210"/>
      <c r="E24" s="210"/>
      <c r="F24" s="210"/>
      <c r="G24" s="210"/>
      <c r="H24" s="210"/>
      <c r="I24" s="210"/>
      <c r="J24" s="78">
        <f>J21+J22-J23</f>
        <v>0</v>
      </c>
      <c r="K24" s="193" t="s">
        <v>95</v>
      </c>
      <c r="L24" s="194"/>
      <c r="M24" s="195"/>
    </row>
    <row r="25" spans="1:20" ht="24.9" customHeight="1" x14ac:dyDescent="0.35">
      <c r="A25" s="134" t="s">
        <v>111</v>
      </c>
      <c r="B25" s="135"/>
      <c r="C25" s="135"/>
      <c r="D25" s="135"/>
      <c r="E25" s="135"/>
      <c r="F25" s="135"/>
      <c r="G25" s="135"/>
      <c r="H25" s="135"/>
      <c r="I25" s="135"/>
      <c r="J25" s="135"/>
      <c r="K25" s="135"/>
      <c r="L25" s="135"/>
      <c r="M25" s="136"/>
    </row>
    <row r="26" spans="1:20" ht="17.100000000000001" customHeight="1" x14ac:dyDescent="0.35">
      <c r="A26" s="216" t="s">
        <v>99</v>
      </c>
      <c r="B26" s="140" t="s">
        <v>31</v>
      </c>
      <c r="C26" s="141"/>
      <c r="D26" s="141"/>
      <c r="E26" s="141"/>
      <c r="F26" s="141"/>
      <c r="G26" s="141"/>
      <c r="H26" s="141"/>
      <c r="I26" s="141"/>
      <c r="J26" s="140" t="s">
        <v>64</v>
      </c>
      <c r="K26" s="141"/>
      <c r="L26" s="141"/>
      <c r="M26" s="155"/>
    </row>
    <row r="27" spans="1:20" ht="17.100000000000001" customHeight="1" x14ac:dyDescent="0.35">
      <c r="A27" s="217"/>
      <c r="B27" s="156" t="s">
        <v>68</v>
      </c>
      <c r="C27" s="157"/>
      <c r="D27" s="83"/>
      <c r="E27" s="225"/>
      <c r="F27" s="226"/>
      <c r="G27" s="226"/>
      <c r="H27" s="227"/>
      <c r="I27" s="84">
        <f>D27</f>
        <v>0</v>
      </c>
      <c r="J27" s="158" t="s">
        <v>48</v>
      </c>
      <c r="K27" s="159"/>
      <c r="L27" s="159"/>
      <c r="M27" s="94">
        <f>SUM(I27:I31)</f>
        <v>0</v>
      </c>
      <c r="N27" s="5"/>
      <c r="O27" s="9"/>
      <c r="P27" s="10"/>
    </row>
    <row r="28" spans="1:20" ht="17.100000000000001" customHeight="1" x14ac:dyDescent="0.35">
      <c r="A28" s="217"/>
      <c r="B28" s="145" t="s">
        <v>69</v>
      </c>
      <c r="C28" s="169"/>
      <c r="D28" s="85"/>
      <c r="E28" s="27" t="s">
        <v>24</v>
      </c>
      <c r="F28" s="88"/>
      <c r="G28" s="48" t="s">
        <v>1</v>
      </c>
      <c r="H28" s="28" t="s">
        <v>25</v>
      </c>
      <c r="I28" s="91">
        <f>PRODUCT(D28,F28)</f>
        <v>0</v>
      </c>
      <c r="J28" s="153" t="s">
        <v>80</v>
      </c>
      <c r="K28" s="154"/>
      <c r="L28" s="154"/>
      <c r="M28" s="95"/>
      <c r="N28" s="5"/>
      <c r="O28" s="9"/>
      <c r="P28" s="10"/>
    </row>
    <row r="29" spans="1:20" ht="17.100000000000001" customHeight="1" x14ac:dyDescent="0.35">
      <c r="A29" s="217"/>
      <c r="B29" s="193" t="s">
        <v>70</v>
      </c>
      <c r="C29" s="195"/>
      <c r="D29" s="86"/>
      <c r="E29" s="29" t="s">
        <v>24</v>
      </c>
      <c r="F29" s="89"/>
      <c r="G29" s="43" t="s">
        <v>1</v>
      </c>
      <c r="H29" s="30" t="s">
        <v>25</v>
      </c>
      <c r="I29" s="92">
        <f>PRODUCT(D29,F29)</f>
        <v>0</v>
      </c>
      <c r="J29" s="153" t="s">
        <v>79</v>
      </c>
      <c r="K29" s="154"/>
      <c r="L29" s="154"/>
      <c r="M29" s="96">
        <f>M27*0.04</f>
        <v>0</v>
      </c>
      <c r="N29" s="5"/>
      <c r="O29" s="9"/>
      <c r="P29" s="10"/>
    </row>
    <row r="30" spans="1:20" ht="17.100000000000001" customHeight="1" x14ac:dyDescent="0.35">
      <c r="A30" s="217"/>
      <c r="B30" s="193" t="s">
        <v>70</v>
      </c>
      <c r="C30" s="195"/>
      <c r="D30" s="86"/>
      <c r="E30" s="29" t="s">
        <v>24</v>
      </c>
      <c r="F30" s="89"/>
      <c r="G30" s="43" t="s">
        <v>1</v>
      </c>
      <c r="H30" s="30" t="s">
        <v>25</v>
      </c>
      <c r="I30" s="92">
        <f>PRODUCT(D30,F30)</f>
        <v>0</v>
      </c>
      <c r="J30" s="153" t="s">
        <v>78</v>
      </c>
      <c r="K30" s="154"/>
      <c r="L30" s="154"/>
      <c r="M30" s="95">
        <v>0</v>
      </c>
      <c r="N30" s="5"/>
      <c r="O30" s="9"/>
      <c r="P30" s="10"/>
    </row>
    <row r="31" spans="1:20" ht="17.100000000000001" customHeight="1" x14ac:dyDescent="0.35">
      <c r="A31" s="217"/>
      <c r="B31" s="137" t="s">
        <v>70</v>
      </c>
      <c r="C31" s="219"/>
      <c r="D31" s="87"/>
      <c r="E31" s="31" t="s">
        <v>24</v>
      </c>
      <c r="F31" s="90"/>
      <c r="G31" s="44" t="s">
        <v>1</v>
      </c>
      <c r="H31" s="32" t="s">
        <v>25</v>
      </c>
      <c r="I31" s="93">
        <f>PRODUCT(D31,F31)</f>
        <v>0</v>
      </c>
      <c r="J31" s="137" t="s">
        <v>77</v>
      </c>
      <c r="K31" s="138"/>
      <c r="L31" s="138"/>
      <c r="M31" s="97">
        <f>SUM(M29:M30)</f>
        <v>0</v>
      </c>
      <c r="N31" s="5"/>
      <c r="O31" s="9"/>
      <c r="P31" s="10"/>
    </row>
    <row r="32" spans="1:20" ht="17.100000000000001" customHeight="1" x14ac:dyDescent="0.35">
      <c r="A32" s="217"/>
      <c r="B32" s="22" t="s">
        <v>61</v>
      </c>
      <c r="C32" s="21"/>
      <c r="D32" s="69">
        <f>D28*12/52</f>
        <v>0</v>
      </c>
      <c r="E32" s="25" t="s">
        <v>24</v>
      </c>
      <c r="F32" s="26">
        <f>IF(F28=36,F28/12*52,F28/12*52)</f>
        <v>0</v>
      </c>
      <c r="G32" s="66" t="s">
        <v>47</v>
      </c>
      <c r="H32" s="20" t="s">
        <v>25</v>
      </c>
      <c r="I32" s="46">
        <f>D32*F32</f>
        <v>0</v>
      </c>
      <c r="J32" s="158" t="s">
        <v>50</v>
      </c>
      <c r="K32" s="159"/>
      <c r="L32" s="159"/>
      <c r="M32" s="94">
        <f>M27-M31</f>
        <v>0</v>
      </c>
      <c r="N32" s="5"/>
      <c r="P32" s="11"/>
    </row>
    <row r="33" spans="1:16" ht="17.100000000000001" customHeight="1" x14ac:dyDescent="0.35">
      <c r="A33" s="217"/>
      <c r="B33" s="23" t="s">
        <v>62</v>
      </c>
      <c r="C33" s="24"/>
      <c r="D33" s="70">
        <f>D28*12/26</f>
        <v>0</v>
      </c>
      <c r="E33" s="33" t="s">
        <v>24</v>
      </c>
      <c r="F33" s="34">
        <f>IF(F28=36,F28/12*26,F28/12*26)</f>
        <v>0</v>
      </c>
      <c r="G33" s="67" t="s">
        <v>47</v>
      </c>
      <c r="H33" s="35" t="s">
        <v>25</v>
      </c>
      <c r="I33" s="47">
        <f>D33*F33</f>
        <v>0</v>
      </c>
      <c r="J33" s="153" t="s">
        <v>49</v>
      </c>
      <c r="K33" s="154"/>
      <c r="L33" s="154"/>
      <c r="M33" s="96">
        <f>PRODUCT(M27*0.1)</f>
        <v>0</v>
      </c>
      <c r="N33" s="5"/>
    </row>
    <row r="34" spans="1:16" ht="17.100000000000001" customHeight="1" x14ac:dyDescent="0.35">
      <c r="A34" s="218"/>
      <c r="B34" s="36" t="s">
        <v>63</v>
      </c>
      <c r="C34" s="37"/>
      <c r="D34" s="71">
        <f>D28*12/24</f>
        <v>0</v>
      </c>
      <c r="E34" s="38" t="s">
        <v>24</v>
      </c>
      <c r="F34" s="39">
        <f>IF(F28=36,F28/12*24,F28/12*24)</f>
        <v>0</v>
      </c>
      <c r="G34" s="68" t="s">
        <v>47</v>
      </c>
      <c r="H34" s="40" t="s">
        <v>25</v>
      </c>
      <c r="I34" s="45">
        <f>D34*F34</f>
        <v>0</v>
      </c>
      <c r="J34" s="214" t="s">
        <v>18</v>
      </c>
      <c r="K34" s="215"/>
      <c r="L34" s="215"/>
      <c r="M34" s="98">
        <f>M32-M33</f>
        <v>0</v>
      </c>
      <c r="N34" s="5"/>
      <c r="O34" s="7"/>
    </row>
    <row r="35" spans="1:16" ht="24.9" customHeight="1" x14ac:dyDescent="0.35">
      <c r="A35" s="134" t="s">
        <v>105</v>
      </c>
      <c r="B35" s="135"/>
      <c r="C35" s="135"/>
      <c r="D35" s="135"/>
      <c r="E35" s="135"/>
      <c r="F35" s="135"/>
      <c r="G35" s="135"/>
      <c r="H35" s="135"/>
      <c r="I35" s="135"/>
      <c r="J35" s="135"/>
      <c r="K35" s="135"/>
      <c r="L35" s="135"/>
      <c r="M35" s="136"/>
      <c r="N35" s="16"/>
    </row>
    <row r="36" spans="1:16" ht="17.100000000000001" customHeight="1" x14ac:dyDescent="0.35">
      <c r="A36" s="142" t="s">
        <v>98</v>
      </c>
      <c r="B36" s="140" t="s">
        <v>65</v>
      </c>
      <c r="C36" s="141"/>
      <c r="D36" s="141"/>
      <c r="E36" s="141"/>
      <c r="F36" s="141"/>
      <c r="G36" s="141"/>
      <c r="H36" s="141"/>
      <c r="I36" s="141"/>
      <c r="J36" s="140" t="s">
        <v>66</v>
      </c>
      <c r="K36" s="141"/>
      <c r="L36" s="141"/>
      <c r="M36" s="155"/>
      <c r="N36" s="16"/>
    </row>
    <row r="37" spans="1:16" ht="17.100000000000001" customHeight="1" x14ac:dyDescent="0.35">
      <c r="A37" s="143"/>
      <c r="B37" s="145" t="s">
        <v>67</v>
      </c>
      <c r="C37" s="146"/>
      <c r="D37" s="146"/>
      <c r="E37" s="146"/>
      <c r="F37" s="146"/>
      <c r="G37" s="146"/>
      <c r="H37" s="169"/>
      <c r="I37" s="99">
        <f>M34</f>
        <v>0</v>
      </c>
      <c r="J37" s="158" t="s">
        <v>71</v>
      </c>
      <c r="K37" s="159"/>
      <c r="L37" s="159"/>
      <c r="M37" s="74"/>
      <c r="N37" s="5"/>
    </row>
    <row r="38" spans="1:16" ht="17.100000000000001" customHeight="1" x14ac:dyDescent="0.35">
      <c r="A38" s="143"/>
      <c r="B38" s="193" t="s">
        <v>60</v>
      </c>
      <c r="C38" s="194"/>
      <c r="D38" s="194"/>
      <c r="E38" s="194"/>
      <c r="F38" s="194"/>
      <c r="G38" s="194"/>
      <c r="H38" s="195"/>
      <c r="I38" s="92">
        <f>SUM(SecuredClaims!R38,SecuredClaims!S38,SecuredClaims!T38)</f>
        <v>0</v>
      </c>
      <c r="J38" s="153" t="s">
        <v>72</v>
      </c>
      <c r="K38" s="154"/>
      <c r="L38" s="154"/>
      <c r="M38" s="102">
        <f>SecuredClaims!J38</f>
        <v>0</v>
      </c>
      <c r="N38" s="5"/>
    </row>
    <row r="39" spans="1:16" ht="17.100000000000001" customHeight="1" x14ac:dyDescent="0.35">
      <c r="A39" s="143"/>
      <c r="B39" s="193" t="s">
        <v>23</v>
      </c>
      <c r="C39" s="194"/>
      <c r="D39" s="194"/>
      <c r="E39" s="194"/>
      <c r="F39" s="194"/>
      <c r="G39" s="194"/>
      <c r="H39" s="195"/>
      <c r="I39" s="92">
        <f>PriorityUnsecuredClaims!J10</f>
        <v>0</v>
      </c>
      <c r="J39" s="153" t="s">
        <v>15</v>
      </c>
      <c r="K39" s="154"/>
      <c r="L39" s="154"/>
      <c r="M39" s="102">
        <f>PriorityUnsecuredClaims!J43</f>
        <v>0</v>
      </c>
      <c r="N39" s="5"/>
    </row>
    <row r="40" spans="1:16" ht="17.100000000000001" customHeight="1" x14ac:dyDescent="0.35">
      <c r="A40" s="143"/>
      <c r="B40" s="193" t="s">
        <v>19</v>
      </c>
      <c r="C40" s="194"/>
      <c r="D40" s="194"/>
      <c r="E40" s="194"/>
      <c r="F40" s="194"/>
      <c r="G40" s="194"/>
      <c r="H40" s="195"/>
      <c r="I40" s="92">
        <f>I37-I38-I39</f>
        <v>0</v>
      </c>
      <c r="J40" s="153" t="s">
        <v>22</v>
      </c>
      <c r="K40" s="154"/>
      <c r="L40" s="154"/>
      <c r="M40" s="102">
        <f>IF(AND(M39+M38=0,L10&lt;=L5),M37,M39+M38)</f>
        <v>0</v>
      </c>
      <c r="N40" s="5"/>
    </row>
    <row r="41" spans="1:16" ht="17.100000000000001" customHeight="1" x14ac:dyDescent="0.35">
      <c r="A41" s="143"/>
      <c r="B41" s="222" t="s">
        <v>89</v>
      </c>
      <c r="C41" s="223"/>
      <c r="D41" s="223"/>
      <c r="E41" s="223"/>
      <c r="F41" s="223"/>
      <c r="G41" s="223"/>
      <c r="H41" s="224"/>
      <c r="I41" s="100"/>
      <c r="J41" s="158" t="s">
        <v>91</v>
      </c>
      <c r="K41" s="159"/>
      <c r="L41" s="159"/>
      <c r="M41" s="103">
        <f>SUM(M40*I41)</f>
        <v>0</v>
      </c>
      <c r="N41" s="16"/>
      <c r="O41" s="8"/>
      <c r="P41" s="8"/>
    </row>
    <row r="42" spans="1:16" ht="17.100000000000001" customHeight="1" x14ac:dyDescent="0.35">
      <c r="A42" s="144"/>
      <c r="B42" s="220" t="s">
        <v>90</v>
      </c>
      <c r="C42" s="221"/>
      <c r="D42" s="221"/>
      <c r="E42" s="221"/>
      <c r="F42" s="221"/>
      <c r="G42" s="221"/>
      <c r="H42" s="221"/>
      <c r="I42" s="101" t="e">
        <f>IF(AND(L10&lt;L5,PriorityUnsecuredClaims!J43&gt;0),"Bar Date Not Passed",I40/M40)</f>
        <v>#DIV/0!</v>
      </c>
      <c r="J42" s="214" t="s">
        <v>92</v>
      </c>
      <c r="K42" s="215"/>
      <c r="L42" s="215"/>
      <c r="M42" s="104">
        <f>SUM(M40*0.05)</f>
        <v>0</v>
      </c>
      <c r="N42" s="5"/>
      <c r="O42" s="8"/>
      <c r="P42" s="8"/>
    </row>
    <row r="43" spans="1:16" ht="24.9" customHeight="1" x14ac:dyDescent="0.35">
      <c r="A43" s="197" t="s">
        <v>106</v>
      </c>
      <c r="B43" s="198"/>
      <c r="C43" s="198"/>
      <c r="D43" s="198"/>
      <c r="E43" s="198"/>
      <c r="F43" s="198"/>
      <c r="G43" s="198"/>
      <c r="H43" s="198"/>
      <c r="I43" s="198"/>
      <c r="J43" s="198"/>
      <c r="K43" s="198"/>
      <c r="L43" s="198"/>
      <c r="M43" s="199"/>
      <c r="N43" s="16"/>
      <c r="O43" s="8"/>
      <c r="P43" s="8"/>
    </row>
    <row r="44" spans="1:16" ht="17.100000000000001" customHeight="1" x14ac:dyDescent="0.35">
      <c r="A44" s="73" t="s">
        <v>96</v>
      </c>
      <c r="B44" s="196" t="s">
        <v>97</v>
      </c>
      <c r="C44" s="196"/>
      <c r="D44" s="196"/>
      <c r="E44" s="196"/>
      <c r="F44" s="196"/>
      <c r="G44" s="196"/>
      <c r="H44" s="196"/>
      <c r="I44" s="196"/>
      <c r="J44" s="196"/>
      <c r="K44" s="196"/>
      <c r="L44" s="196"/>
      <c r="M44" s="196"/>
    </row>
    <row r="45" spans="1:16" ht="17.100000000000001" customHeight="1" x14ac:dyDescent="0.35">
      <c r="A45" s="127"/>
      <c r="B45" s="189"/>
      <c r="C45" s="189"/>
      <c r="D45" s="189"/>
      <c r="E45" s="189"/>
      <c r="F45" s="189"/>
      <c r="G45" s="189"/>
      <c r="H45" s="189"/>
      <c r="I45" s="189"/>
      <c r="J45" s="189"/>
      <c r="K45" s="189"/>
      <c r="L45" s="189"/>
      <c r="M45" s="189"/>
    </row>
    <row r="46" spans="1:16" ht="17.100000000000001" customHeight="1" x14ac:dyDescent="0.35">
      <c r="A46" s="127"/>
      <c r="B46" s="189"/>
      <c r="C46" s="189"/>
      <c r="D46" s="189"/>
      <c r="E46" s="189"/>
      <c r="F46" s="189"/>
      <c r="G46" s="189"/>
      <c r="H46" s="189"/>
      <c r="I46" s="189"/>
      <c r="J46" s="189"/>
      <c r="K46" s="189"/>
      <c r="L46" s="189"/>
      <c r="M46" s="189"/>
    </row>
    <row r="47" spans="1:16" ht="17.100000000000001" customHeight="1" x14ac:dyDescent="0.35">
      <c r="A47" s="127"/>
      <c r="B47" s="189"/>
      <c r="C47" s="189"/>
      <c r="D47" s="189"/>
      <c r="E47" s="189"/>
      <c r="F47" s="189"/>
      <c r="G47" s="189"/>
      <c r="H47" s="189"/>
      <c r="I47" s="189"/>
      <c r="J47" s="189"/>
      <c r="K47" s="189"/>
      <c r="L47" s="189"/>
      <c r="M47" s="189"/>
    </row>
    <row r="48" spans="1:16" ht="17.100000000000001" customHeight="1" x14ac:dyDescent="0.35">
      <c r="A48" s="127"/>
      <c r="B48" s="189"/>
      <c r="C48" s="189"/>
      <c r="D48" s="189"/>
      <c r="E48" s="189"/>
      <c r="F48" s="189"/>
      <c r="G48" s="189"/>
      <c r="H48" s="189"/>
      <c r="I48" s="189"/>
      <c r="J48" s="189"/>
      <c r="K48" s="189"/>
      <c r="L48" s="189"/>
      <c r="M48" s="189"/>
    </row>
    <row r="49" spans="1:13" ht="17.100000000000001" customHeight="1" x14ac:dyDescent="0.35">
      <c r="A49" s="128"/>
      <c r="B49" s="211"/>
      <c r="C49" s="212"/>
      <c r="D49" s="212"/>
      <c r="E49" s="212"/>
      <c r="F49" s="212"/>
      <c r="G49" s="212"/>
      <c r="H49" s="212"/>
      <c r="I49" s="212"/>
      <c r="J49" s="212"/>
      <c r="K49" s="212"/>
      <c r="L49" s="212"/>
      <c r="M49" s="213"/>
    </row>
    <row r="50" spans="1:13" ht="17.100000000000001" customHeight="1" x14ac:dyDescent="0.35">
      <c r="A50" s="127"/>
      <c r="B50" s="189"/>
      <c r="C50" s="189"/>
      <c r="D50" s="189"/>
      <c r="E50" s="189"/>
      <c r="F50" s="189"/>
      <c r="G50" s="189"/>
      <c r="H50" s="189"/>
      <c r="I50" s="189"/>
      <c r="J50" s="189"/>
      <c r="K50" s="189"/>
      <c r="L50" s="189"/>
      <c r="M50" s="189"/>
    </row>
    <row r="51" spans="1:13" ht="17.100000000000001" customHeight="1" x14ac:dyDescent="0.35">
      <c r="A51" s="127"/>
      <c r="B51" s="189"/>
      <c r="C51" s="189"/>
      <c r="D51" s="189"/>
      <c r="E51" s="189"/>
      <c r="F51" s="189"/>
      <c r="G51" s="189"/>
      <c r="H51" s="189"/>
      <c r="I51" s="189"/>
      <c r="J51" s="189"/>
      <c r="K51" s="189"/>
      <c r="L51" s="189"/>
      <c r="M51" s="189"/>
    </row>
  </sheetData>
  <sheetProtection password="D27D" sheet="1" objects="1" scenarios="1"/>
  <mergeCells count="111">
    <mergeCell ref="J41:L41"/>
    <mergeCell ref="E27:H27"/>
    <mergeCell ref="B38:H38"/>
    <mergeCell ref="J29:L29"/>
    <mergeCell ref="J34:L34"/>
    <mergeCell ref="J42:L42"/>
    <mergeCell ref="J30:L30"/>
    <mergeCell ref="J40:L40"/>
    <mergeCell ref="J37:L37"/>
    <mergeCell ref="A26:A34"/>
    <mergeCell ref="J38:L38"/>
    <mergeCell ref="B31:C31"/>
    <mergeCell ref="J32:L32"/>
    <mergeCell ref="B42:H42"/>
    <mergeCell ref="B41:H41"/>
    <mergeCell ref="B51:M51"/>
    <mergeCell ref="B45:M45"/>
    <mergeCell ref="B48:M48"/>
    <mergeCell ref="B50:M50"/>
    <mergeCell ref="B49:M49"/>
    <mergeCell ref="A19:M19"/>
    <mergeCell ref="A25:M25"/>
    <mergeCell ref="K24:M24"/>
    <mergeCell ref="A36:A42"/>
    <mergeCell ref="B30:C30"/>
    <mergeCell ref="S13:T13"/>
    <mergeCell ref="S14:T14"/>
    <mergeCell ref="B22:C22"/>
    <mergeCell ref="B23:C23"/>
    <mergeCell ref="B18:H18"/>
    <mergeCell ref="A35:M35"/>
    <mergeCell ref="K22:M22"/>
    <mergeCell ref="B24:I24"/>
    <mergeCell ref="J33:L33"/>
    <mergeCell ref="J16:L16"/>
    <mergeCell ref="B46:M46"/>
    <mergeCell ref="B47:M47"/>
    <mergeCell ref="B15:H15"/>
    <mergeCell ref="B16:H16"/>
    <mergeCell ref="B17:H17"/>
    <mergeCell ref="B40:H40"/>
    <mergeCell ref="B37:H37"/>
    <mergeCell ref="B44:M44"/>
    <mergeCell ref="A43:M43"/>
    <mergeCell ref="E23:H23"/>
    <mergeCell ref="B3:I3"/>
    <mergeCell ref="J3:M3"/>
    <mergeCell ref="J20:M20"/>
    <mergeCell ref="K21:M21"/>
    <mergeCell ref="J17:L17"/>
    <mergeCell ref="B13:I13"/>
    <mergeCell ref="J10:K10"/>
    <mergeCell ref="J14:L14"/>
    <mergeCell ref="A1:M1"/>
    <mergeCell ref="B4:D4"/>
    <mergeCell ref="B5:D5"/>
    <mergeCell ref="B6:D6"/>
    <mergeCell ref="E4:I4"/>
    <mergeCell ref="A2:M2"/>
    <mergeCell ref="E5:I5"/>
    <mergeCell ref="J4:K4"/>
    <mergeCell ref="J5:K5"/>
    <mergeCell ref="L5:M5"/>
    <mergeCell ref="L6:M6"/>
    <mergeCell ref="J9:K9"/>
    <mergeCell ref="B10:D10"/>
    <mergeCell ref="B8:D8"/>
    <mergeCell ref="L4:M4"/>
    <mergeCell ref="A3:A11"/>
    <mergeCell ref="E9:I9"/>
    <mergeCell ref="L9:M9"/>
    <mergeCell ref="L10:M10"/>
    <mergeCell ref="B7:D7"/>
    <mergeCell ref="L7:M7"/>
    <mergeCell ref="L8:M8"/>
    <mergeCell ref="J28:L28"/>
    <mergeCell ref="B28:C28"/>
    <mergeCell ref="E11:I11"/>
    <mergeCell ref="B9:D9"/>
    <mergeCell ref="E21:H21"/>
    <mergeCell ref="E22:H22"/>
    <mergeCell ref="L11:M11"/>
    <mergeCell ref="J15:L15"/>
    <mergeCell ref="J6:K6"/>
    <mergeCell ref="E8:I8"/>
    <mergeCell ref="J7:K7"/>
    <mergeCell ref="J8:K8"/>
    <mergeCell ref="E10:I10"/>
    <mergeCell ref="B11:D11"/>
    <mergeCell ref="E7:I7"/>
    <mergeCell ref="E6:I6"/>
    <mergeCell ref="J39:L39"/>
    <mergeCell ref="B26:I26"/>
    <mergeCell ref="B36:I36"/>
    <mergeCell ref="J36:M36"/>
    <mergeCell ref="B27:C27"/>
    <mergeCell ref="J27:L27"/>
    <mergeCell ref="J26:M26"/>
    <mergeCell ref="B39:H39"/>
    <mergeCell ref="J31:L31"/>
    <mergeCell ref="B29:C29"/>
    <mergeCell ref="A12:M12"/>
    <mergeCell ref="J11:K11"/>
    <mergeCell ref="J18:L18"/>
    <mergeCell ref="B20:I20"/>
    <mergeCell ref="A20:A24"/>
    <mergeCell ref="B21:C21"/>
    <mergeCell ref="A13:A18"/>
    <mergeCell ref="B14:H14"/>
    <mergeCell ref="K23:M23"/>
    <mergeCell ref="J13:M13"/>
  </mergeCells>
  <printOptions verticalCentered="1"/>
  <pageMargins left="0.25" right="0.25" top="0.1"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zoomScaleNormal="100" workbookViewId="0">
      <selection activeCell="B6" sqref="B6:B9"/>
    </sheetView>
  </sheetViews>
  <sheetFormatPr defaultColWidth="9.109375" defaultRowHeight="15" x14ac:dyDescent="0.35"/>
  <cols>
    <col min="1" max="1" width="3.6640625" style="1" customWidth="1"/>
    <col min="2" max="2" width="34.5546875" style="1" customWidth="1"/>
    <col min="3" max="3" width="11" style="1" customWidth="1"/>
    <col min="4" max="4" width="25.6640625" style="1" customWidth="1"/>
    <col min="5" max="5" width="11" style="2" customWidth="1"/>
    <col min="6" max="10" width="11" style="1" customWidth="1"/>
    <col min="11" max="14" width="2.6640625" style="18" customWidth="1"/>
    <col min="15" max="15" width="8.44140625" style="1" customWidth="1"/>
    <col min="16" max="16" width="4.6640625" style="12" customWidth="1"/>
    <col min="17" max="17" width="7.6640625" style="1" customWidth="1"/>
    <col min="18" max="20" width="11" style="1" customWidth="1"/>
    <col min="21" max="21" width="11" style="1" hidden="1" customWidth="1"/>
    <col min="22" max="16384" width="9.109375" style="1"/>
  </cols>
  <sheetData>
    <row r="1" spans="1:21" ht="18" customHeight="1" x14ac:dyDescent="0.35">
      <c r="A1" s="271" t="s">
        <v>112</v>
      </c>
      <c r="B1" s="272"/>
      <c r="C1" s="272"/>
      <c r="D1" s="272"/>
      <c r="E1" s="272"/>
      <c r="F1" s="272"/>
      <c r="G1" s="272"/>
      <c r="H1" s="272"/>
      <c r="I1" s="272"/>
      <c r="J1" s="272"/>
      <c r="K1" s="272"/>
      <c r="L1" s="272"/>
      <c r="M1" s="272"/>
      <c r="N1" s="272"/>
      <c r="O1" s="272"/>
      <c r="P1" s="272"/>
      <c r="Q1" s="272"/>
      <c r="R1" s="272"/>
      <c r="S1" s="272"/>
      <c r="T1" s="273"/>
    </row>
    <row r="2" spans="1:21" ht="18" customHeight="1" x14ac:dyDescent="0.35">
      <c r="A2" s="274"/>
      <c r="B2" s="275"/>
      <c r="C2" s="275"/>
      <c r="D2" s="275"/>
      <c r="E2" s="275"/>
      <c r="F2" s="275"/>
      <c r="G2" s="275"/>
      <c r="H2" s="275"/>
      <c r="I2" s="275"/>
      <c r="J2" s="275"/>
      <c r="K2" s="275"/>
      <c r="L2" s="275"/>
      <c r="M2" s="275"/>
      <c r="N2" s="275"/>
      <c r="O2" s="275"/>
      <c r="P2" s="275"/>
      <c r="Q2" s="275"/>
      <c r="R2" s="275"/>
      <c r="S2" s="275"/>
      <c r="T2" s="276"/>
    </row>
    <row r="3" spans="1:21" ht="24.9" customHeight="1" x14ac:dyDescent="0.35">
      <c r="A3" s="256" t="s">
        <v>28</v>
      </c>
      <c r="B3" s="257"/>
      <c r="C3" s="257"/>
      <c r="D3" s="257"/>
      <c r="E3" s="257"/>
      <c r="F3" s="257"/>
      <c r="G3" s="257"/>
      <c r="H3" s="257"/>
      <c r="I3" s="257"/>
      <c r="J3" s="257"/>
      <c r="K3" s="257"/>
      <c r="L3" s="257"/>
      <c r="M3" s="257"/>
      <c r="N3" s="257"/>
      <c r="O3" s="257"/>
      <c r="P3" s="257"/>
      <c r="Q3" s="257"/>
      <c r="R3" s="257"/>
      <c r="S3" s="257"/>
      <c r="T3" s="258"/>
    </row>
    <row r="4" spans="1:21" ht="33.9" customHeight="1" x14ac:dyDescent="0.35">
      <c r="A4" s="261" t="s">
        <v>46</v>
      </c>
      <c r="B4" s="261" t="s">
        <v>4</v>
      </c>
      <c r="C4" s="267" t="s">
        <v>17</v>
      </c>
      <c r="D4" s="268"/>
      <c r="E4" s="259" t="s">
        <v>36</v>
      </c>
      <c r="F4" s="260"/>
      <c r="G4" s="263" t="s">
        <v>34</v>
      </c>
      <c r="H4" s="259" t="s">
        <v>38</v>
      </c>
      <c r="I4" s="260"/>
      <c r="J4" s="265" t="s">
        <v>35</v>
      </c>
      <c r="K4" s="252" t="s">
        <v>33</v>
      </c>
      <c r="L4" s="254" t="s">
        <v>32</v>
      </c>
      <c r="M4" s="252" t="s">
        <v>5</v>
      </c>
      <c r="N4" s="252" t="s">
        <v>6</v>
      </c>
      <c r="O4" s="140" t="s">
        <v>110</v>
      </c>
      <c r="P4" s="141"/>
      <c r="Q4" s="141"/>
      <c r="R4" s="141"/>
      <c r="S4" s="141"/>
      <c r="T4" s="155"/>
    </row>
    <row r="5" spans="1:21" s="13" customFormat="1" ht="33.9" customHeight="1" x14ac:dyDescent="0.35">
      <c r="A5" s="262"/>
      <c r="B5" s="262"/>
      <c r="C5" s="269"/>
      <c r="D5" s="270"/>
      <c r="E5" s="112" t="s">
        <v>37</v>
      </c>
      <c r="F5" s="113" t="s">
        <v>21</v>
      </c>
      <c r="G5" s="264"/>
      <c r="H5" s="112" t="s">
        <v>7</v>
      </c>
      <c r="I5" s="112" t="s">
        <v>4</v>
      </c>
      <c r="J5" s="266"/>
      <c r="K5" s="253"/>
      <c r="L5" s="255"/>
      <c r="M5" s="253"/>
      <c r="N5" s="253"/>
      <c r="O5" s="114" t="s">
        <v>8</v>
      </c>
      <c r="P5" s="114" t="s">
        <v>9</v>
      </c>
      <c r="Q5" s="114" t="s">
        <v>10</v>
      </c>
      <c r="R5" s="114" t="s">
        <v>11</v>
      </c>
      <c r="S5" s="114" t="s">
        <v>12</v>
      </c>
      <c r="T5" s="115" t="s">
        <v>109</v>
      </c>
    </row>
    <row r="6" spans="1:21" ht="18" customHeight="1" x14ac:dyDescent="0.35">
      <c r="A6" s="232"/>
      <c r="B6" s="234"/>
      <c r="C6" s="236"/>
      <c r="D6" s="237"/>
      <c r="E6" s="240"/>
      <c r="F6" s="242"/>
      <c r="G6" s="245"/>
      <c r="H6" s="242"/>
      <c r="I6" s="242"/>
      <c r="J6" s="228">
        <f>IF(L6="x",I6,IF(AND(E6=0,F6=0),0,IF(AND(E6&lt;&gt;0,F6=0),0,IF(AND(A6&lt;&gt;0,I6&gt;0,F6&lt;&gt;0,F6&gt;I6,),I6-F6,IF(AND(F6=0,O6&gt;0),0,IF(AND(K6="x",I6&gt;G6),I6-G6,IF(OR(M6="x",N6="x"),0,IF(0&gt;U6,0,U6))))))))</f>
        <v>0</v>
      </c>
      <c r="K6" s="230"/>
      <c r="L6" s="230"/>
      <c r="M6" s="230"/>
      <c r="N6" s="230"/>
      <c r="O6" s="108" t="str">
        <f>IF(OR(L6="x",M6="x",N6="x"),"",IF(K6="x",PMT(Q6/12,P6,-G6),IF(AND(F6=0,I6&lt;&gt;0),PMT(Q6/12,P6,-I6),IF(AND(E6&lt;&gt;0,F6=0),"",IF(AND(E6=0,F6=0),"",IF(AND(I6=0,F6&gt;0),PMT(Q6/12,P6,-F6),IF(I6&lt;F6,PMT(Q6/12,P6,-I6),PMT(Q6/12,P6,-F6))))))))</f>
        <v/>
      </c>
      <c r="P6" s="109" t="str">
        <f>IF(K6="x",Front!M18,IF(AND(E6=0,F6=0,I6=0),"",IF(AND(E6&gt;0,F6=0,I6=0),"",IF(OR(M6="x",N6="x",L6="x"),"",Front!M18))))</f>
        <v/>
      </c>
      <c r="Q6" s="110"/>
      <c r="R6" s="111">
        <f>IF(OR(O6=0,P6=0),"",PRODUCT(O6,P6))</f>
        <v>0</v>
      </c>
      <c r="S6" s="247"/>
      <c r="T6" s="247"/>
      <c r="U6" s="62">
        <f>IF(OR(F6=0,I6=0),0,I6-F6)</f>
        <v>0</v>
      </c>
    </row>
    <row r="7" spans="1:21" ht="18" customHeight="1" x14ac:dyDescent="0.35">
      <c r="A7" s="233"/>
      <c r="B7" s="235"/>
      <c r="C7" s="238"/>
      <c r="D7" s="239"/>
      <c r="E7" s="241"/>
      <c r="F7" s="243"/>
      <c r="G7" s="246"/>
      <c r="H7" s="243"/>
      <c r="I7" s="243"/>
      <c r="J7" s="229"/>
      <c r="K7" s="231"/>
      <c r="L7" s="231"/>
      <c r="M7" s="231"/>
      <c r="N7" s="231"/>
      <c r="O7" s="83"/>
      <c r="P7" s="109"/>
      <c r="Q7" s="110"/>
      <c r="R7" s="111">
        <f>PRODUCT(O7,P7)</f>
        <v>0</v>
      </c>
      <c r="S7" s="248"/>
      <c r="T7" s="248"/>
      <c r="U7" s="10"/>
    </row>
    <row r="8" spans="1:21" ht="18" customHeight="1" x14ac:dyDescent="0.35">
      <c r="A8" s="233"/>
      <c r="B8" s="235"/>
      <c r="C8" s="238"/>
      <c r="D8" s="239"/>
      <c r="E8" s="241"/>
      <c r="F8" s="243"/>
      <c r="G8" s="246"/>
      <c r="H8" s="243"/>
      <c r="I8" s="243"/>
      <c r="J8" s="229"/>
      <c r="K8" s="231"/>
      <c r="L8" s="231"/>
      <c r="M8" s="231"/>
      <c r="N8" s="231"/>
      <c r="O8" s="83"/>
      <c r="P8" s="109"/>
      <c r="Q8" s="110"/>
      <c r="R8" s="111">
        <f>PRODUCT(O8,P8)</f>
        <v>0</v>
      </c>
      <c r="S8" s="248"/>
      <c r="T8" s="248"/>
      <c r="U8" s="10"/>
    </row>
    <row r="9" spans="1:21" ht="18" customHeight="1" x14ac:dyDescent="0.35">
      <c r="A9" s="233"/>
      <c r="B9" s="235"/>
      <c r="C9" s="238"/>
      <c r="D9" s="239"/>
      <c r="E9" s="241"/>
      <c r="F9" s="243"/>
      <c r="G9" s="246"/>
      <c r="H9" s="243"/>
      <c r="I9" s="243"/>
      <c r="J9" s="229"/>
      <c r="K9" s="231"/>
      <c r="L9" s="231"/>
      <c r="M9" s="231"/>
      <c r="N9" s="231"/>
      <c r="O9" s="83"/>
      <c r="P9" s="109"/>
      <c r="Q9" s="110"/>
      <c r="R9" s="111">
        <f>PRODUCT(O9,P9)</f>
        <v>0</v>
      </c>
      <c r="S9" s="248"/>
      <c r="T9" s="248"/>
      <c r="U9" s="10"/>
    </row>
    <row r="10" spans="1:21" ht="18" customHeight="1" x14ac:dyDescent="0.35">
      <c r="A10" s="232"/>
      <c r="B10" s="234"/>
      <c r="C10" s="236"/>
      <c r="D10" s="237"/>
      <c r="E10" s="240"/>
      <c r="F10" s="242"/>
      <c r="G10" s="245"/>
      <c r="H10" s="242"/>
      <c r="I10" s="242"/>
      <c r="J10" s="228">
        <f>IF(L10="x",I10,IF(AND(E10=0,F10=0),0,IF(AND(E10&lt;&gt;0,F10=0),0,IF(AND(A10&lt;&gt;0,I10&gt;0,F10&lt;&gt;0,F10&gt;I10,),I10-F10,IF(AND(F10=0,O10&gt;0),0,IF(AND(K10="x",I10&gt;G10),I10-G10,IF(OR(M10="x",N10="x"),0,IF(0&gt;U10,0,U10))))))))</f>
        <v>0</v>
      </c>
      <c r="K10" s="230"/>
      <c r="L10" s="230"/>
      <c r="M10" s="230"/>
      <c r="N10" s="230"/>
      <c r="O10" s="108" t="str">
        <f>IF(OR(L10="x",M10="x",N10="x"),"",IF(K10="x",PMT(Q10/12,P10,-G10),IF(AND(F10=0,I10&lt;&gt;0),PMT(Q10/12,P10,-I10),IF(AND(E10&lt;&gt;0,F10=0),"",IF(AND(E10=0,F10=0),"",IF(AND(I10=0,F10&gt;0),PMT(Q10/12,P10,-F10),IF(I10&lt;F10,PMT(Q10/12,P10,-I10),PMT(Q10/12,P10,-F10))))))))</f>
        <v/>
      </c>
      <c r="P10" s="109" t="str">
        <f>IF(K10="x",Front!M18,IF(AND(E10=0,F10=0,I10=0),"",IF(AND(E10&gt;0,F10=0,I10=0),"",IF(OR(M10="x",N10="x",L10="x"),"",Front!M18))))</f>
        <v/>
      </c>
      <c r="Q10" s="110"/>
      <c r="R10" s="111">
        <f>IF(OR(O10=0,P10=0),"",PRODUCT(O10,P10))</f>
        <v>0</v>
      </c>
      <c r="S10" s="247"/>
      <c r="T10" s="247"/>
      <c r="U10" s="62">
        <f>IF(OR(F10=0,I10=0),0,I10-F10)</f>
        <v>0</v>
      </c>
    </row>
    <row r="11" spans="1:21" ht="18" customHeight="1" x14ac:dyDescent="0.35">
      <c r="A11" s="233"/>
      <c r="B11" s="235"/>
      <c r="C11" s="238"/>
      <c r="D11" s="239"/>
      <c r="E11" s="241"/>
      <c r="F11" s="243"/>
      <c r="G11" s="246"/>
      <c r="H11" s="243"/>
      <c r="I11" s="243"/>
      <c r="J11" s="229"/>
      <c r="K11" s="231"/>
      <c r="L11" s="231"/>
      <c r="M11" s="231"/>
      <c r="N11" s="231"/>
      <c r="O11" s="83"/>
      <c r="P11" s="109"/>
      <c r="Q11" s="110"/>
      <c r="R11" s="111">
        <f>PRODUCT(O11,P11)</f>
        <v>0</v>
      </c>
      <c r="S11" s="248"/>
      <c r="T11" s="248"/>
      <c r="U11" s="10"/>
    </row>
    <row r="12" spans="1:21" ht="18" customHeight="1" x14ac:dyDescent="0.35">
      <c r="A12" s="233"/>
      <c r="B12" s="235"/>
      <c r="C12" s="238"/>
      <c r="D12" s="239"/>
      <c r="E12" s="241"/>
      <c r="F12" s="243"/>
      <c r="G12" s="246"/>
      <c r="H12" s="243"/>
      <c r="I12" s="243"/>
      <c r="J12" s="229"/>
      <c r="K12" s="231"/>
      <c r="L12" s="231"/>
      <c r="M12" s="231"/>
      <c r="N12" s="231"/>
      <c r="O12" s="83"/>
      <c r="P12" s="109"/>
      <c r="Q12" s="110"/>
      <c r="R12" s="111">
        <f>PRODUCT(O12,P12)</f>
        <v>0</v>
      </c>
      <c r="S12" s="248"/>
      <c r="T12" s="248"/>
      <c r="U12" s="10"/>
    </row>
    <row r="13" spans="1:21" ht="18" customHeight="1" x14ac:dyDescent="0.35">
      <c r="A13" s="233"/>
      <c r="B13" s="235"/>
      <c r="C13" s="238"/>
      <c r="D13" s="239"/>
      <c r="E13" s="241"/>
      <c r="F13" s="244"/>
      <c r="G13" s="246"/>
      <c r="H13" s="243"/>
      <c r="I13" s="243"/>
      <c r="J13" s="229"/>
      <c r="K13" s="231"/>
      <c r="L13" s="231"/>
      <c r="M13" s="231"/>
      <c r="N13" s="231"/>
      <c r="O13" s="83"/>
      <c r="P13" s="109"/>
      <c r="Q13" s="110"/>
      <c r="R13" s="111">
        <f>PRODUCT(O13,P13)</f>
        <v>0</v>
      </c>
      <c r="S13" s="248"/>
      <c r="T13" s="248"/>
      <c r="U13" s="10"/>
    </row>
    <row r="14" spans="1:21" ht="18" customHeight="1" x14ac:dyDescent="0.35">
      <c r="A14" s="232"/>
      <c r="B14" s="234"/>
      <c r="C14" s="236"/>
      <c r="D14" s="237"/>
      <c r="E14" s="240"/>
      <c r="F14" s="242"/>
      <c r="G14" s="245"/>
      <c r="H14" s="242"/>
      <c r="I14" s="242"/>
      <c r="J14" s="228">
        <f>IF(L14="x",I14,IF(AND(E14=0,F14=0),0,IF(AND(E14&lt;&gt;0,F14=0),0,IF(AND(A14&lt;&gt;0,I14&gt;0,F14&lt;&gt;0,F14&gt;I14,),I14-F14,IF(AND(F14=0,O14&gt;0),0,IF(AND(K14="x",I14&gt;G14),I14-G14,IF(OR(M14="x",N14="x"),0,IF(0&gt;U14,0,U14))))))))</f>
        <v>0</v>
      </c>
      <c r="K14" s="230"/>
      <c r="L14" s="230"/>
      <c r="M14" s="230"/>
      <c r="N14" s="230"/>
      <c r="O14" s="108" t="str">
        <f>IF(OR(L14="x",M14="x",N14="x"),"",IF(K14="x",PMT(Q14/12,P14,-G14),IF(AND(F14=0,I14&lt;&gt;0),PMT(Q14/12,P14,-I14),IF(AND(E14&lt;&gt;0,F14=0),"",IF(AND(E14=0,F14=0),"",IF(AND(I14=0,F14&gt;0),PMT(Q14/12,P14,-F14),IF(I14&lt;F14,PMT(Q14/12,P14,-I14),PMT(Q14/12,P14,-F14))))))))</f>
        <v/>
      </c>
      <c r="P14" s="109" t="str">
        <f>IF(K14="x",Front!M18,IF(AND(E14=0,F14=0,I14=0),"",IF(AND(E14&gt;0,F14=0,I14=0),"",IF(OR(M14="x",N14="x",L14="x"),"",Front!M18))))</f>
        <v/>
      </c>
      <c r="Q14" s="110"/>
      <c r="R14" s="111">
        <f>IF(OR(O14=0,P14=0),"",PRODUCT(O14,P14))</f>
        <v>0</v>
      </c>
      <c r="S14" s="247"/>
      <c r="T14" s="247"/>
      <c r="U14" s="62">
        <f>IF(OR(F14=0,I14=0),0,I14-F14)</f>
        <v>0</v>
      </c>
    </row>
    <row r="15" spans="1:21" ht="18" customHeight="1" x14ac:dyDescent="0.35">
      <c r="A15" s="233"/>
      <c r="B15" s="235"/>
      <c r="C15" s="238"/>
      <c r="D15" s="239"/>
      <c r="E15" s="241"/>
      <c r="F15" s="243"/>
      <c r="G15" s="246"/>
      <c r="H15" s="243"/>
      <c r="I15" s="243"/>
      <c r="J15" s="229"/>
      <c r="K15" s="231"/>
      <c r="L15" s="231"/>
      <c r="M15" s="231"/>
      <c r="N15" s="231"/>
      <c r="O15" s="83"/>
      <c r="P15" s="109"/>
      <c r="Q15" s="110"/>
      <c r="R15" s="111">
        <f>PRODUCT(O15,P15)</f>
        <v>0</v>
      </c>
      <c r="S15" s="248"/>
      <c r="T15" s="248"/>
      <c r="U15" s="10"/>
    </row>
    <row r="16" spans="1:21" ht="18" customHeight="1" x14ac:dyDescent="0.35">
      <c r="A16" s="233"/>
      <c r="B16" s="235"/>
      <c r="C16" s="238"/>
      <c r="D16" s="239"/>
      <c r="E16" s="241"/>
      <c r="F16" s="243"/>
      <c r="G16" s="246"/>
      <c r="H16" s="243"/>
      <c r="I16" s="243"/>
      <c r="J16" s="229"/>
      <c r="K16" s="231"/>
      <c r="L16" s="231"/>
      <c r="M16" s="231"/>
      <c r="N16" s="231"/>
      <c r="O16" s="83"/>
      <c r="P16" s="109"/>
      <c r="Q16" s="110"/>
      <c r="R16" s="111">
        <f>PRODUCT(O16,P16)</f>
        <v>0</v>
      </c>
      <c r="S16" s="248"/>
      <c r="T16" s="248"/>
      <c r="U16" s="10"/>
    </row>
    <row r="17" spans="1:21" ht="18" customHeight="1" x14ac:dyDescent="0.35">
      <c r="A17" s="233"/>
      <c r="B17" s="235"/>
      <c r="C17" s="238"/>
      <c r="D17" s="239"/>
      <c r="E17" s="241"/>
      <c r="F17" s="244"/>
      <c r="G17" s="246"/>
      <c r="H17" s="243"/>
      <c r="I17" s="243"/>
      <c r="J17" s="229"/>
      <c r="K17" s="231"/>
      <c r="L17" s="231"/>
      <c r="M17" s="231"/>
      <c r="N17" s="231"/>
      <c r="O17" s="83"/>
      <c r="P17" s="109"/>
      <c r="Q17" s="110"/>
      <c r="R17" s="111">
        <f>PRODUCT(O17,P17)</f>
        <v>0</v>
      </c>
      <c r="S17" s="248"/>
      <c r="T17" s="248"/>
      <c r="U17" s="10"/>
    </row>
    <row r="18" spans="1:21" s="13" customFormat="1" ht="18" customHeight="1" x14ac:dyDescent="0.35">
      <c r="A18" s="232"/>
      <c r="B18" s="234"/>
      <c r="C18" s="236"/>
      <c r="D18" s="237"/>
      <c r="E18" s="240"/>
      <c r="F18" s="242"/>
      <c r="G18" s="245"/>
      <c r="H18" s="242"/>
      <c r="I18" s="242"/>
      <c r="J18" s="228">
        <f>IF(L18="x",I18,IF(AND(E18=0,F18=0),0,IF(AND(E18&lt;&gt;0,F18=0),0,IF(AND(A18&lt;&gt;0,I18&gt;0,F18&lt;&gt;0,F18&gt;I18,),I18-F18,IF(AND(F18=0,O18&gt;0),0,IF(AND(K18="x",I18&gt;G18),I18-G18,IF(OR(M18="x",N18="x"),0,IF(0&gt;U18,0,U18))))))))</f>
        <v>0</v>
      </c>
      <c r="K18" s="230"/>
      <c r="L18" s="230"/>
      <c r="M18" s="230"/>
      <c r="N18" s="230"/>
      <c r="O18" s="108" t="str">
        <f>IF(OR(L18="x",M18="x",N18="x"),"",IF(K18="x",PMT(Q18/12,P18,-G18),IF(AND(F18=0,I18&lt;&gt;0),PMT(Q18/12,P18,-I18),IF(AND(E18&lt;&gt;0,F18=0),"",IF(AND(E18=0,F18=0),"",IF(AND(I18=0,F18&gt;0),PMT(Q18/12,P18,-F18),IF(I18&lt;F18,PMT(Q18/12,P18,-I18),PMT(Q18/12,P18,-F18))))))))</f>
        <v/>
      </c>
      <c r="P18" s="109" t="str">
        <f>IF(K18="x",Front!M18,IF(AND(E18=0,F18=0,I18=0),"",IF(AND(E18&gt;0,F18=0,I18=0),"",IF(OR(M18="x",N18="x",L18="x"),"",Front!M18))))</f>
        <v/>
      </c>
      <c r="Q18" s="110"/>
      <c r="R18" s="111">
        <f>IF(OR(O18=0,P18=0),"",PRODUCT(O18,P18))</f>
        <v>0</v>
      </c>
      <c r="S18" s="247"/>
      <c r="T18" s="247"/>
      <c r="U18" s="61">
        <f>IF(OR(F18=0,I18=0),0,I18-F18)</f>
        <v>0</v>
      </c>
    </row>
    <row r="19" spans="1:21" ht="18" customHeight="1" x14ac:dyDescent="0.35">
      <c r="A19" s="233"/>
      <c r="B19" s="235"/>
      <c r="C19" s="238"/>
      <c r="D19" s="239"/>
      <c r="E19" s="241"/>
      <c r="F19" s="243"/>
      <c r="G19" s="246"/>
      <c r="H19" s="243"/>
      <c r="I19" s="243"/>
      <c r="J19" s="229"/>
      <c r="K19" s="231"/>
      <c r="L19" s="231"/>
      <c r="M19" s="231"/>
      <c r="N19" s="231"/>
      <c r="O19" s="83"/>
      <c r="P19" s="109"/>
      <c r="Q19" s="110"/>
      <c r="R19" s="111">
        <f>PRODUCT(O19,P19)</f>
        <v>0</v>
      </c>
      <c r="S19" s="248"/>
      <c r="T19" s="248"/>
      <c r="U19" s="42"/>
    </row>
    <row r="20" spans="1:21" ht="18" customHeight="1" x14ac:dyDescent="0.35">
      <c r="A20" s="233"/>
      <c r="B20" s="235"/>
      <c r="C20" s="238"/>
      <c r="D20" s="239"/>
      <c r="E20" s="241"/>
      <c r="F20" s="243"/>
      <c r="G20" s="246"/>
      <c r="H20" s="243"/>
      <c r="I20" s="243"/>
      <c r="J20" s="229"/>
      <c r="K20" s="231"/>
      <c r="L20" s="231"/>
      <c r="M20" s="231"/>
      <c r="N20" s="231"/>
      <c r="O20" s="83"/>
      <c r="P20" s="109"/>
      <c r="Q20" s="110"/>
      <c r="R20" s="111">
        <f>PRODUCT(O20,P20)</f>
        <v>0</v>
      </c>
      <c r="S20" s="248"/>
      <c r="T20" s="248"/>
      <c r="U20" s="10"/>
    </row>
    <row r="21" spans="1:21" ht="18" customHeight="1" x14ac:dyDescent="0.35">
      <c r="A21" s="233"/>
      <c r="B21" s="235"/>
      <c r="C21" s="238"/>
      <c r="D21" s="239"/>
      <c r="E21" s="241"/>
      <c r="F21" s="244"/>
      <c r="G21" s="246"/>
      <c r="H21" s="243"/>
      <c r="I21" s="243"/>
      <c r="J21" s="229"/>
      <c r="K21" s="231"/>
      <c r="L21" s="231"/>
      <c r="M21" s="231"/>
      <c r="N21" s="231"/>
      <c r="O21" s="83"/>
      <c r="P21" s="109"/>
      <c r="Q21" s="110"/>
      <c r="R21" s="111">
        <f>PRODUCT(O21,P21)</f>
        <v>0</v>
      </c>
      <c r="S21" s="248"/>
      <c r="T21" s="248"/>
      <c r="U21" s="10"/>
    </row>
    <row r="22" spans="1:21" ht="18" customHeight="1" x14ac:dyDescent="0.35">
      <c r="A22" s="232"/>
      <c r="B22" s="234"/>
      <c r="C22" s="236"/>
      <c r="D22" s="237"/>
      <c r="E22" s="240"/>
      <c r="F22" s="242"/>
      <c r="G22" s="245"/>
      <c r="H22" s="242"/>
      <c r="I22" s="242"/>
      <c r="J22" s="228">
        <f>IF(L22="x",I22,IF(AND(E22=0,F22=0),0,IF(AND(E22&lt;&gt;0,F22=0),0,IF(AND(A22&lt;&gt;0,I22&gt;0,F22&lt;&gt;0,F22&gt;I22,),I22-F22,IF(AND(F22=0,O22&gt;0),0,IF(AND(K22="x",I22&gt;G22),I22-G22,IF(OR(M22="x",N22="x"),0,IF(0&gt;U22,0,U22))))))))</f>
        <v>0</v>
      </c>
      <c r="K22" s="230"/>
      <c r="L22" s="230"/>
      <c r="M22" s="230"/>
      <c r="N22" s="230"/>
      <c r="O22" s="108" t="str">
        <f>IF(OR(L22="x",M22="x",N22="x"),"",IF(K22="x",PMT(Q22/12,P22,-G22),IF(AND(F22=0,I22&lt;&gt;0),PMT(Q22/12,P22,-I22),IF(AND(E22&lt;&gt;0,F22=0),"",IF(AND(E22=0,F22=0),"",IF(AND(I22=0,F22&gt;0),PMT(Q22/12,P22,-F22),IF(I22&lt;F22,PMT(Q22/12,P22,-I22),PMT(Q22/12,P22,-F22))))))))</f>
        <v/>
      </c>
      <c r="P22" s="109" t="str">
        <f>IF(K22="x",Front!M18,IF(AND(E22=0,F22=0,I22=0),"",IF(AND(E22&gt;0,F22=0,I22=0),"",IF(OR(M22="x",N22="x",L22="x"),"",Front!M18))))</f>
        <v/>
      </c>
      <c r="Q22" s="110"/>
      <c r="R22" s="111">
        <f>IF(OR(O22=0,P22=0),"",PRODUCT(O22,P22))</f>
        <v>0</v>
      </c>
      <c r="S22" s="247"/>
      <c r="T22" s="247"/>
      <c r="U22" s="7">
        <f>IF(OR(F22=0,I22=0),0,I22-F22)</f>
        <v>0</v>
      </c>
    </row>
    <row r="23" spans="1:21" ht="18" customHeight="1" x14ac:dyDescent="0.35">
      <c r="A23" s="233"/>
      <c r="B23" s="235"/>
      <c r="C23" s="238"/>
      <c r="D23" s="239"/>
      <c r="E23" s="241"/>
      <c r="F23" s="243"/>
      <c r="G23" s="246"/>
      <c r="H23" s="243"/>
      <c r="I23" s="243"/>
      <c r="J23" s="229"/>
      <c r="K23" s="231"/>
      <c r="L23" s="231"/>
      <c r="M23" s="231"/>
      <c r="N23" s="231"/>
      <c r="O23" s="83"/>
      <c r="P23" s="109"/>
      <c r="Q23" s="110"/>
      <c r="R23" s="111">
        <f>PRODUCT(O23,P23)</f>
        <v>0</v>
      </c>
      <c r="S23" s="248"/>
      <c r="T23" s="248"/>
    </row>
    <row r="24" spans="1:21" ht="18" customHeight="1" x14ac:dyDescent="0.35">
      <c r="A24" s="233"/>
      <c r="B24" s="235"/>
      <c r="C24" s="238"/>
      <c r="D24" s="239"/>
      <c r="E24" s="241"/>
      <c r="F24" s="243"/>
      <c r="G24" s="246"/>
      <c r="H24" s="243"/>
      <c r="I24" s="243"/>
      <c r="J24" s="229"/>
      <c r="K24" s="231"/>
      <c r="L24" s="231"/>
      <c r="M24" s="231"/>
      <c r="N24" s="231"/>
      <c r="O24" s="83"/>
      <c r="P24" s="109"/>
      <c r="Q24" s="110"/>
      <c r="R24" s="111">
        <f>PRODUCT(O24,P24)</f>
        <v>0</v>
      </c>
      <c r="S24" s="248"/>
      <c r="T24" s="248"/>
    </row>
    <row r="25" spans="1:21" ht="18" customHeight="1" x14ac:dyDescent="0.35">
      <c r="A25" s="233"/>
      <c r="B25" s="235"/>
      <c r="C25" s="238"/>
      <c r="D25" s="239"/>
      <c r="E25" s="241"/>
      <c r="F25" s="244"/>
      <c r="G25" s="246"/>
      <c r="H25" s="243"/>
      <c r="I25" s="243"/>
      <c r="J25" s="229"/>
      <c r="K25" s="231"/>
      <c r="L25" s="231"/>
      <c r="M25" s="231"/>
      <c r="N25" s="231"/>
      <c r="O25" s="83"/>
      <c r="P25" s="109"/>
      <c r="Q25" s="110"/>
      <c r="R25" s="111">
        <f>PRODUCT(O25,P25)</f>
        <v>0</v>
      </c>
      <c r="S25" s="248"/>
      <c r="T25" s="248"/>
    </row>
    <row r="26" spans="1:21" ht="18" customHeight="1" x14ac:dyDescent="0.35">
      <c r="A26" s="232"/>
      <c r="B26" s="234"/>
      <c r="C26" s="236"/>
      <c r="D26" s="237"/>
      <c r="E26" s="240"/>
      <c r="F26" s="242"/>
      <c r="G26" s="245"/>
      <c r="H26" s="242"/>
      <c r="I26" s="242"/>
      <c r="J26" s="228">
        <f>IF(L26="x",I26,IF(AND(E26=0,F26=0),0,IF(AND(E26&lt;&gt;0,F26=0),0,IF(AND(A26&lt;&gt;0,I26&gt;0,F26&lt;&gt;0,F26&gt;I26,),I26-F26,IF(AND(F26=0,O26&gt;0),0,IF(AND(K26="x",I26&gt;G26),I26-G26,IF(OR(M26="x",N26="x"),0,IF(0&gt;U26,0,U26))))))))</f>
        <v>0</v>
      </c>
      <c r="K26" s="230"/>
      <c r="L26" s="230"/>
      <c r="M26" s="230"/>
      <c r="N26" s="230"/>
      <c r="O26" s="108" t="str">
        <f>IF(OR(L26="x",M26="x",N26="x"),"",IF(K26="x",PMT(Q26/12,P26,-G26),IF(AND(F26=0,I26&lt;&gt;0),PMT(Q26/12,P26,-I26),IF(AND(E26&lt;&gt;0,F26=0),"",IF(AND(E26=0,F26=0),"",IF(AND(I26=0,F26&gt;0),PMT(Q26/12,P26,-F26),IF(I26&lt;F26,PMT(Q26/12,P26,-I26),PMT(Q26/12,P26,-F26))))))))</f>
        <v/>
      </c>
      <c r="P26" s="109" t="str">
        <f>IF(K26="x",Front!M18,IF(AND(E26=0,F26=0,I26=0),"",IF(AND(E26&gt;0,F26=0,I26=0),"",IF(OR(M26="x",N26="x",L26="x"),"",Front!M18))))</f>
        <v/>
      </c>
      <c r="Q26" s="110"/>
      <c r="R26" s="111">
        <f>IF(OR(O26=0,P26=0),"",PRODUCT(O26,P26))</f>
        <v>0</v>
      </c>
      <c r="S26" s="247"/>
      <c r="T26" s="247"/>
      <c r="U26" s="7">
        <f>IF(OR(F26=0,I26=0),0,I26-F26)</f>
        <v>0</v>
      </c>
    </row>
    <row r="27" spans="1:21" ht="18" customHeight="1" x14ac:dyDescent="0.35">
      <c r="A27" s="233"/>
      <c r="B27" s="235"/>
      <c r="C27" s="238"/>
      <c r="D27" s="239"/>
      <c r="E27" s="241"/>
      <c r="F27" s="243"/>
      <c r="G27" s="246"/>
      <c r="H27" s="243"/>
      <c r="I27" s="243"/>
      <c r="J27" s="229"/>
      <c r="K27" s="231"/>
      <c r="L27" s="231"/>
      <c r="M27" s="231"/>
      <c r="N27" s="231"/>
      <c r="O27" s="83"/>
      <c r="P27" s="109"/>
      <c r="Q27" s="110"/>
      <c r="R27" s="111">
        <f>PRODUCT(O27,P27)</f>
        <v>0</v>
      </c>
      <c r="S27" s="248"/>
      <c r="T27" s="248"/>
    </row>
    <row r="28" spans="1:21" ht="18" customHeight="1" x14ac:dyDescent="0.35">
      <c r="A28" s="233"/>
      <c r="B28" s="235"/>
      <c r="C28" s="238"/>
      <c r="D28" s="239"/>
      <c r="E28" s="241"/>
      <c r="F28" s="243"/>
      <c r="G28" s="246"/>
      <c r="H28" s="243"/>
      <c r="I28" s="243"/>
      <c r="J28" s="229"/>
      <c r="K28" s="231"/>
      <c r="L28" s="231"/>
      <c r="M28" s="231"/>
      <c r="N28" s="231"/>
      <c r="O28" s="83"/>
      <c r="P28" s="109"/>
      <c r="Q28" s="110"/>
      <c r="R28" s="111">
        <f>PRODUCT(O28,P28)</f>
        <v>0</v>
      </c>
      <c r="S28" s="248"/>
      <c r="T28" s="248"/>
    </row>
    <row r="29" spans="1:21" ht="18" customHeight="1" x14ac:dyDescent="0.35">
      <c r="A29" s="233"/>
      <c r="B29" s="235"/>
      <c r="C29" s="238"/>
      <c r="D29" s="239"/>
      <c r="E29" s="241"/>
      <c r="F29" s="244"/>
      <c r="G29" s="246"/>
      <c r="H29" s="243"/>
      <c r="I29" s="243"/>
      <c r="J29" s="229"/>
      <c r="K29" s="231"/>
      <c r="L29" s="231"/>
      <c r="M29" s="231"/>
      <c r="N29" s="231"/>
      <c r="O29" s="83"/>
      <c r="P29" s="109"/>
      <c r="Q29" s="110"/>
      <c r="R29" s="111">
        <f>PRODUCT(O29,P29)</f>
        <v>0</v>
      </c>
      <c r="S29" s="248"/>
      <c r="T29" s="248"/>
    </row>
    <row r="30" spans="1:21" ht="17.100000000000001" customHeight="1" x14ac:dyDescent="0.35">
      <c r="A30" s="232"/>
      <c r="B30" s="234"/>
      <c r="C30" s="236"/>
      <c r="D30" s="237"/>
      <c r="E30" s="240"/>
      <c r="F30" s="242"/>
      <c r="G30" s="245"/>
      <c r="H30" s="242"/>
      <c r="I30" s="242"/>
      <c r="J30" s="228">
        <f>IF(L30="x",I30,IF(AND(E30=0,F30=0),0,IF(AND(E30&lt;&gt;0,F30=0),0,IF(AND(A30&lt;&gt;0,I30&gt;0,F30&lt;&gt;0,F30&gt;I30,),I30-F30,IF(AND(F30=0,O30&gt;0),0,IF(AND(K30="x",I30&gt;G30),I30-G30,IF(OR(M30="x",N30="x"),0,IF(0&gt;U30,0,U30))))))))</f>
        <v>0</v>
      </c>
      <c r="K30" s="230"/>
      <c r="L30" s="230"/>
      <c r="M30" s="230"/>
      <c r="N30" s="230"/>
      <c r="O30" s="108" t="str">
        <f>IF(OR(L30="x",M30="x",N30="x"),"",IF(K30="x",PMT(Q30/12,P30,-G30),IF(AND(F30=0,I30&lt;&gt;0),PMT(Q30/12,P30,-I30),IF(AND(E30&lt;&gt;0,F30=0),"",IF(AND(E30=0,F30=0),"",IF(AND(I30=0,F30&gt;0),PMT(Q30/12,P30,-F30),IF(I30&lt;F30,PMT(Q30/12,P30,-I30),PMT(Q30/12,P30,-F30))))))))</f>
        <v/>
      </c>
      <c r="P30" s="109" t="str">
        <f>IF(K30="x",Front!M18,IF(AND(E30=0,F30=0,I30=0),"",IF(AND(E30&gt;0,F30=0,I30=0),"",IF(OR(M30="x",N30="x",L30="x"),"",Front!M18))))</f>
        <v/>
      </c>
      <c r="Q30" s="110"/>
      <c r="R30" s="111">
        <f>IF(OR(O30=0,P30=0),"",PRODUCT(O30,P30))</f>
        <v>0</v>
      </c>
      <c r="S30" s="247"/>
      <c r="T30" s="247"/>
      <c r="U30" s="7">
        <f>IF(OR(F30=0,I30=0),0,I30-F30)</f>
        <v>0</v>
      </c>
    </row>
    <row r="31" spans="1:21" ht="17.100000000000001" customHeight="1" x14ac:dyDescent="0.35">
      <c r="A31" s="233"/>
      <c r="B31" s="235"/>
      <c r="C31" s="238"/>
      <c r="D31" s="239"/>
      <c r="E31" s="241"/>
      <c r="F31" s="243"/>
      <c r="G31" s="246"/>
      <c r="H31" s="243"/>
      <c r="I31" s="243"/>
      <c r="J31" s="229"/>
      <c r="K31" s="231"/>
      <c r="L31" s="231"/>
      <c r="M31" s="231"/>
      <c r="N31" s="231"/>
      <c r="O31" s="83"/>
      <c r="P31" s="109"/>
      <c r="Q31" s="110"/>
      <c r="R31" s="111">
        <f>PRODUCT(O31,P31)</f>
        <v>0</v>
      </c>
      <c r="S31" s="248"/>
      <c r="T31" s="248"/>
    </row>
    <row r="32" spans="1:21" ht="17.100000000000001" customHeight="1" x14ac:dyDescent="0.35">
      <c r="A32" s="233"/>
      <c r="B32" s="235"/>
      <c r="C32" s="238"/>
      <c r="D32" s="239"/>
      <c r="E32" s="241"/>
      <c r="F32" s="243"/>
      <c r="G32" s="246"/>
      <c r="H32" s="243"/>
      <c r="I32" s="243"/>
      <c r="J32" s="229"/>
      <c r="K32" s="231"/>
      <c r="L32" s="231"/>
      <c r="M32" s="231"/>
      <c r="N32" s="231"/>
      <c r="O32" s="83"/>
      <c r="P32" s="109"/>
      <c r="Q32" s="110"/>
      <c r="R32" s="111">
        <f>PRODUCT(O32,P32)</f>
        <v>0</v>
      </c>
      <c r="S32" s="248"/>
      <c r="T32" s="248"/>
    </row>
    <row r="33" spans="1:21" ht="17.100000000000001" customHeight="1" x14ac:dyDescent="0.35">
      <c r="A33" s="233"/>
      <c r="B33" s="235"/>
      <c r="C33" s="238"/>
      <c r="D33" s="239"/>
      <c r="E33" s="241"/>
      <c r="F33" s="244"/>
      <c r="G33" s="246"/>
      <c r="H33" s="243"/>
      <c r="I33" s="243"/>
      <c r="J33" s="229"/>
      <c r="K33" s="231"/>
      <c r="L33" s="231"/>
      <c r="M33" s="231"/>
      <c r="N33" s="231"/>
      <c r="O33" s="83"/>
      <c r="P33" s="109"/>
      <c r="Q33" s="110"/>
      <c r="R33" s="111">
        <f>PRODUCT(O33,P33)</f>
        <v>0</v>
      </c>
      <c r="S33" s="248"/>
      <c r="T33" s="248"/>
    </row>
    <row r="34" spans="1:21" ht="17.100000000000001" customHeight="1" x14ac:dyDescent="0.35">
      <c r="A34" s="232"/>
      <c r="B34" s="234"/>
      <c r="C34" s="236"/>
      <c r="D34" s="237"/>
      <c r="E34" s="240"/>
      <c r="F34" s="242"/>
      <c r="G34" s="245"/>
      <c r="H34" s="242"/>
      <c r="I34" s="242"/>
      <c r="J34" s="228">
        <f>IF(L34="x",I34,IF(AND(E34=0,F34=0),0,IF(AND(E34&lt;&gt;0,F34=0),0,IF(AND(A34&lt;&gt;0,I34&gt;0,F34&lt;&gt;0,F34&gt;I34,),I34-F34,IF(AND(F34=0,O34&gt;0),0,IF(AND(K34="x",I34&gt;G34),I34-G34,IF(OR(M34="x",N34="x"),0,IF(0&gt;U34,0,U34))))))))</f>
        <v>0</v>
      </c>
      <c r="K34" s="230"/>
      <c r="L34" s="230"/>
      <c r="M34" s="230"/>
      <c r="N34" s="230"/>
      <c r="O34" s="108" t="str">
        <f>IF(OR(L34="x",M34="x",N34="x"),"",IF(K34="x",PMT(Q34/12,P34,-G34),IF(AND(F34=0,I34&lt;&gt;0),PMT(Q34/12,P34,-I34),IF(AND(E34&lt;&gt;0,F34=0),"",IF(AND(E34=0,F34=0),"",IF(AND(I34=0,F34&gt;0),PMT(Q34/12,P34,-F34),IF(I34&lt;F34,PMT(Q34/12,P34,-I34),PMT(Q34/12,P34,-F34))))))))</f>
        <v/>
      </c>
      <c r="P34" s="109" t="str">
        <f>IF(K34="x",Front!M18,IF(AND(E34=0,F34=0,I34=0),"",IF(AND(E34&gt;0,F34=0,I34=0),"",IF(OR(M34="x",N34="x",L34="x"),"",Front!M18))))</f>
        <v/>
      </c>
      <c r="Q34" s="110"/>
      <c r="R34" s="111">
        <f>IF(OR(O34=0,P34=0),"",PRODUCT(O34,P34))</f>
        <v>0</v>
      </c>
      <c r="S34" s="247"/>
      <c r="T34" s="247"/>
      <c r="U34" s="11">
        <f>IF(OR(F34=0,I34=0),0,I34-F34)</f>
        <v>0</v>
      </c>
    </row>
    <row r="35" spans="1:21" ht="17.100000000000001" customHeight="1" x14ac:dyDescent="0.35">
      <c r="A35" s="233"/>
      <c r="B35" s="235"/>
      <c r="C35" s="238"/>
      <c r="D35" s="239"/>
      <c r="E35" s="241"/>
      <c r="F35" s="243"/>
      <c r="G35" s="246"/>
      <c r="H35" s="243"/>
      <c r="I35" s="243"/>
      <c r="J35" s="229"/>
      <c r="K35" s="231"/>
      <c r="L35" s="231"/>
      <c r="M35" s="231"/>
      <c r="N35" s="231"/>
      <c r="O35" s="83"/>
      <c r="P35" s="109"/>
      <c r="Q35" s="110"/>
      <c r="R35" s="111">
        <f>PRODUCT(O35,P35)</f>
        <v>0</v>
      </c>
      <c r="S35" s="248"/>
      <c r="T35" s="248"/>
    </row>
    <row r="36" spans="1:21" ht="17.100000000000001" customHeight="1" x14ac:dyDescent="0.35">
      <c r="A36" s="233"/>
      <c r="B36" s="235"/>
      <c r="C36" s="238"/>
      <c r="D36" s="239"/>
      <c r="E36" s="241"/>
      <c r="F36" s="243"/>
      <c r="G36" s="246"/>
      <c r="H36" s="243"/>
      <c r="I36" s="243"/>
      <c r="J36" s="229"/>
      <c r="K36" s="231"/>
      <c r="L36" s="231"/>
      <c r="M36" s="231"/>
      <c r="N36" s="231"/>
      <c r="O36" s="83"/>
      <c r="P36" s="109"/>
      <c r="Q36" s="110"/>
      <c r="R36" s="111">
        <f>PRODUCT(O36,P36)</f>
        <v>0</v>
      </c>
      <c r="S36" s="248"/>
      <c r="T36" s="248"/>
    </row>
    <row r="37" spans="1:21" ht="17.100000000000001" customHeight="1" x14ac:dyDescent="0.35">
      <c r="A37" s="233"/>
      <c r="B37" s="235"/>
      <c r="C37" s="238"/>
      <c r="D37" s="239"/>
      <c r="E37" s="241"/>
      <c r="F37" s="244"/>
      <c r="G37" s="246"/>
      <c r="H37" s="243"/>
      <c r="I37" s="243"/>
      <c r="J37" s="229"/>
      <c r="K37" s="231"/>
      <c r="L37" s="231"/>
      <c r="M37" s="231"/>
      <c r="N37" s="231"/>
      <c r="O37" s="83"/>
      <c r="P37" s="109"/>
      <c r="Q37" s="110"/>
      <c r="R37" s="111">
        <f>PRODUCT(O37,P37)</f>
        <v>0</v>
      </c>
      <c r="S37" s="248"/>
      <c r="T37" s="248"/>
    </row>
    <row r="38" spans="1:21" ht="24.9" customHeight="1" x14ac:dyDescent="0.35">
      <c r="A38" s="278" t="s">
        <v>14</v>
      </c>
      <c r="B38" s="278"/>
      <c r="C38" s="278"/>
      <c r="D38" s="278"/>
      <c r="E38" s="116">
        <f t="shared" ref="E38:J38" si="0">SUM(E6:E37)</f>
        <v>0</v>
      </c>
      <c r="F38" s="117">
        <f t="shared" si="0"/>
        <v>0</v>
      </c>
      <c r="G38" s="116">
        <f t="shared" si="0"/>
        <v>0</v>
      </c>
      <c r="H38" s="116">
        <f t="shared" si="0"/>
        <v>0</v>
      </c>
      <c r="I38" s="116">
        <f t="shared" si="0"/>
        <v>0</v>
      </c>
      <c r="J38" s="116">
        <f t="shared" si="0"/>
        <v>0</v>
      </c>
      <c r="K38" s="279"/>
      <c r="L38" s="279"/>
      <c r="M38" s="279"/>
      <c r="N38" s="279"/>
      <c r="O38" s="116">
        <f>SUM(O6:O37)</f>
        <v>0</v>
      </c>
      <c r="P38" s="277"/>
      <c r="Q38" s="277"/>
      <c r="R38" s="118">
        <f>SUM(R6:R37)</f>
        <v>0</v>
      </c>
      <c r="S38" s="119">
        <f>SUM(S6:S37)</f>
        <v>0</v>
      </c>
      <c r="T38" s="119">
        <f>SUM(T6:T37)</f>
        <v>0</v>
      </c>
    </row>
    <row r="39" spans="1:21" ht="24.9" customHeight="1" x14ac:dyDescent="0.35">
      <c r="A39" s="256" t="s">
        <v>107</v>
      </c>
      <c r="B39" s="257"/>
      <c r="C39" s="257"/>
      <c r="D39" s="257"/>
      <c r="E39" s="257"/>
      <c r="F39" s="257"/>
      <c r="G39" s="257"/>
      <c r="H39" s="257"/>
      <c r="I39" s="257"/>
      <c r="J39" s="257"/>
      <c r="K39" s="257"/>
      <c r="L39" s="257"/>
      <c r="M39" s="257"/>
      <c r="N39" s="257"/>
      <c r="O39" s="257"/>
      <c r="P39" s="257"/>
      <c r="Q39" s="257"/>
      <c r="R39" s="257"/>
      <c r="S39" s="257"/>
      <c r="T39" s="258"/>
    </row>
    <row r="40" spans="1:21" ht="17.100000000000001" customHeight="1" x14ac:dyDescent="0.35">
      <c r="A40" s="72"/>
      <c r="B40" s="249"/>
      <c r="C40" s="250"/>
      <c r="D40" s="250"/>
      <c r="E40" s="250"/>
      <c r="F40" s="250"/>
      <c r="G40" s="250"/>
      <c r="H40" s="250"/>
      <c r="I40" s="250"/>
      <c r="J40" s="250"/>
      <c r="K40" s="250"/>
      <c r="L40" s="250"/>
      <c r="M40" s="250"/>
      <c r="N40" s="250"/>
      <c r="O40" s="250"/>
      <c r="P40" s="250"/>
      <c r="Q40" s="250"/>
      <c r="R40" s="250"/>
      <c r="S40" s="250"/>
      <c r="T40" s="251"/>
    </row>
    <row r="41" spans="1:21" ht="17.100000000000001" customHeight="1" x14ac:dyDescent="0.35">
      <c r="A41" s="72"/>
      <c r="B41" s="249"/>
      <c r="C41" s="250"/>
      <c r="D41" s="250"/>
      <c r="E41" s="250"/>
      <c r="F41" s="250"/>
      <c r="G41" s="250"/>
      <c r="H41" s="250"/>
      <c r="I41" s="250"/>
      <c r="J41" s="250"/>
      <c r="K41" s="250"/>
      <c r="L41" s="250"/>
      <c r="M41" s="250"/>
      <c r="N41" s="250"/>
      <c r="O41" s="250"/>
      <c r="P41" s="250"/>
      <c r="Q41" s="250"/>
      <c r="R41" s="250"/>
      <c r="S41" s="250"/>
      <c r="T41" s="251"/>
    </row>
    <row r="42" spans="1:21" ht="17.100000000000001" customHeight="1" x14ac:dyDescent="0.35">
      <c r="A42" s="72"/>
      <c r="B42" s="249"/>
      <c r="C42" s="250"/>
      <c r="D42" s="250"/>
      <c r="E42" s="250"/>
      <c r="F42" s="250"/>
      <c r="G42" s="250"/>
      <c r="H42" s="250"/>
      <c r="I42" s="250"/>
      <c r="J42" s="250"/>
      <c r="K42" s="250"/>
      <c r="L42" s="250"/>
      <c r="M42" s="250"/>
      <c r="N42" s="250"/>
      <c r="O42" s="250"/>
      <c r="P42" s="250"/>
      <c r="Q42" s="250"/>
      <c r="R42" s="250"/>
      <c r="S42" s="250"/>
      <c r="T42" s="251"/>
    </row>
    <row r="43" spans="1:21" ht="17.100000000000001" customHeight="1" x14ac:dyDescent="0.35">
      <c r="A43" s="72"/>
      <c r="B43" s="249"/>
      <c r="C43" s="250"/>
      <c r="D43" s="250"/>
      <c r="E43" s="250"/>
      <c r="F43" s="250"/>
      <c r="G43" s="250"/>
      <c r="H43" s="250"/>
      <c r="I43" s="250"/>
      <c r="J43" s="250"/>
      <c r="K43" s="250"/>
      <c r="L43" s="250"/>
      <c r="M43" s="250"/>
      <c r="N43" s="250"/>
      <c r="O43" s="250"/>
      <c r="P43" s="250"/>
      <c r="Q43" s="250"/>
      <c r="R43" s="250"/>
      <c r="S43" s="250"/>
      <c r="T43" s="251"/>
    </row>
    <row r="44" spans="1:21" ht="17.100000000000001" customHeight="1" x14ac:dyDescent="0.35">
      <c r="A44" s="72"/>
      <c r="B44" s="249"/>
      <c r="C44" s="250"/>
      <c r="D44" s="250"/>
      <c r="E44" s="250"/>
      <c r="F44" s="250"/>
      <c r="G44" s="250"/>
      <c r="H44" s="250"/>
      <c r="I44" s="250"/>
      <c r="J44" s="250"/>
      <c r="K44" s="250"/>
      <c r="L44" s="250"/>
      <c r="M44" s="250"/>
      <c r="N44" s="250"/>
      <c r="O44" s="250"/>
      <c r="P44" s="250"/>
      <c r="Q44" s="250"/>
      <c r="R44" s="250"/>
      <c r="S44" s="250"/>
      <c r="T44" s="251"/>
    </row>
    <row r="45" spans="1:21" ht="17.100000000000001" customHeight="1" x14ac:dyDescent="0.35">
      <c r="A45" s="72"/>
      <c r="B45" s="249"/>
      <c r="C45" s="250"/>
      <c r="D45" s="250"/>
      <c r="E45" s="250"/>
      <c r="F45" s="250"/>
      <c r="G45" s="250"/>
      <c r="H45" s="250"/>
      <c r="I45" s="250"/>
      <c r="J45" s="250"/>
      <c r="K45" s="250"/>
      <c r="L45" s="250"/>
      <c r="M45" s="250"/>
      <c r="N45" s="250"/>
      <c r="O45" s="250"/>
      <c r="P45" s="250"/>
      <c r="Q45" s="250"/>
      <c r="R45" s="250"/>
      <c r="S45" s="250"/>
      <c r="T45" s="251"/>
    </row>
    <row r="46" spans="1:21" ht="17.100000000000001" customHeight="1" x14ac:dyDescent="0.35">
      <c r="A46" s="72"/>
      <c r="B46" s="249"/>
      <c r="C46" s="250"/>
      <c r="D46" s="250"/>
      <c r="E46" s="250"/>
      <c r="F46" s="250"/>
      <c r="G46" s="250"/>
      <c r="H46" s="250"/>
      <c r="I46" s="250"/>
      <c r="J46" s="250"/>
      <c r="K46" s="250"/>
      <c r="L46" s="250"/>
      <c r="M46" s="250"/>
      <c r="N46" s="250"/>
      <c r="O46" s="250"/>
      <c r="P46" s="250"/>
      <c r="Q46" s="250"/>
      <c r="R46" s="250"/>
      <c r="S46" s="250"/>
      <c r="T46" s="251"/>
    </row>
    <row r="47" spans="1:21" ht="17.100000000000001" customHeight="1" x14ac:dyDescent="0.35">
      <c r="A47" s="72"/>
      <c r="B47" s="249"/>
      <c r="C47" s="250"/>
      <c r="D47" s="250"/>
      <c r="E47" s="250"/>
      <c r="F47" s="250"/>
      <c r="G47" s="250"/>
      <c r="H47" s="250"/>
      <c r="I47" s="250"/>
      <c r="J47" s="250"/>
      <c r="K47" s="250"/>
      <c r="L47" s="250"/>
      <c r="M47" s="250"/>
      <c r="N47" s="250"/>
      <c r="O47" s="250"/>
      <c r="P47" s="250"/>
      <c r="Q47" s="250"/>
      <c r="R47" s="250"/>
      <c r="S47" s="250"/>
      <c r="T47" s="251"/>
    </row>
    <row r="48" spans="1:21" ht="17.100000000000001" customHeight="1" x14ac:dyDescent="0.35">
      <c r="A48" s="72"/>
      <c r="B48" s="249"/>
      <c r="C48" s="250"/>
      <c r="D48" s="250"/>
      <c r="E48" s="250"/>
      <c r="F48" s="250"/>
      <c r="G48" s="250"/>
      <c r="H48" s="250"/>
      <c r="I48" s="250"/>
      <c r="J48" s="250"/>
      <c r="K48" s="250"/>
      <c r="L48" s="250"/>
      <c r="M48" s="250"/>
      <c r="N48" s="250"/>
      <c r="O48" s="250"/>
      <c r="P48" s="250"/>
      <c r="Q48" s="250"/>
      <c r="R48" s="250"/>
      <c r="S48" s="250"/>
      <c r="T48" s="251"/>
    </row>
    <row r="49" spans="1:20" ht="17.100000000000001" customHeight="1" x14ac:dyDescent="0.35">
      <c r="A49" s="72"/>
      <c r="B49" s="249"/>
      <c r="C49" s="250"/>
      <c r="D49" s="250"/>
      <c r="E49" s="250"/>
      <c r="F49" s="250"/>
      <c r="G49" s="250"/>
      <c r="H49" s="250"/>
      <c r="I49" s="250"/>
      <c r="J49" s="250"/>
      <c r="K49" s="250"/>
      <c r="L49" s="250"/>
      <c r="M49" s="250"/>
      <c r="N49" s="250"/>
      <c r="O49" s="250"/>
      <c r="P49" s="250"/>
      <c r="Q49" s="250"/>
      <c r="R49" s="250"/>
      <c r="S49" s="250"/>
      <c r="T49" s="251"/>
    </row>
    <row r="50" spans="1:20" x14ac:dyDescent="0.35">
      <c r="A50" s="16"/>
      <c r="B50" s="16"/>
      <c r="C50" s="16"/>
      <c r="D50" s="16"/>
      <c r="E50" s="3"/>
      <c r="F50" s="16"/>
      <c r="G50" s="16"/>
      <c r="H50" s="16"/>
      <c r="I50" s="16"/>
      <c r="J50" s="16"/>
      <c r="K50" s="19"/>
      <c r="L50" s="19"/>
      <c r="M50" s="19"/>
      <c r="N50" s="19"/>
      <c r="O50" s="16"/>
      <c r="P50" s="6"/>
      <c r="Q50" s="16"/>
      <c r="R50" s="16"/>
      <c r="S50" s="16"/>
      <c r="T50" s="16"/>
    </row>
    <row r="51" spans="1:20" x14ac:dyDescent="0.35">
      <c r="A51" s="16"/>
      <c r="B51" s="16"/>
      <c r="C51" s="16"/>
      <c r="D51" s="16"/>
      <c r="E51" s="3"/>
      <c r="F51" s="16"/>
      <c r="G51" s="16"/>
      <c r="H51" s="16"/>
      <c r="I51" s="16"/>
      <c r="J51" s="16"/>
      <c r="K51" s="19"/>
      <c r="L51" s="19"/>
      <c r="M51" s="19"/>
      <c r="N51" s="19"/>
      <c r="O51" s="16"/>
      <c r="P51" s="6"/>
      <c r="Q51" s="16"/>
      <c r="R51" s="16"/>
      <c r="S51" s="16"/>
      <c r="T51" s="16"/>
    </row>
    <row r="52" spans="1:20" x14ac:dyDescent="0.35">
      <c r="A52" s="16"/>
      <c r="B52" s="16"/>
      <c r="C52" s="16"/>
      <c r="D52" s="16"/>
      <c r="E52" s="3"/>
      <c r="F52" s="16"/>
      <c r="G52" s="16"/>
      <c r="H52" s="16"/>
      <c r="I52" s="16"/>
      <c r="J52" s="16"/>
      <c r="K52" s="19"/>
      <c r="L52" s="19"/>
      <c r="M52" s="19"/>
      <c r="N52" s="19"/>
      <c r="O52" s="16"/>
      <c r="P52" s="6"/>
      <c r="Q52" s="16"/>
      <c r="R52" s="16"/>
      <c r="S52" s="16"/>
      <c r="T52" s="16"/>
    </row>
    <row r="53" spans="1:20" x14ac:dyDescent="0.35">
      <c r="A53" s="16"/>
      <c r="B53" s="16"/>
      <c r="C53" s="16"/>
      <c r="D53" s="16"/>
      <c r="E53" s="3"/>
      <c r="F53" s="16"/>
      <c r="G53" s="16"/>
      <c r="H53" s="16"/>
      <c r="I53" s="16"/>
      <c r="J53" s="16"/>
      <c r="K53" s="19"/>
      <c r="L53" s="19"/>
      <c r="M53" s="19"/>
      <c r="N53" s="19"/>
      <c r="O53" s="16"/>
      <c r="P53" s="6"/>
      <c r="Q53" s="16"/>
      <c r="R53" s="16"/>
      <c r="S53" s="16"/>
      <c r="T53" s="16"/>
    </row>
    <row r="54" spans="1:20" x14ac:dyDescent="0.35">
      <c r="A54" s="16"/>
      <c r="B54" s="16"/>
      <c r="C54" s="16"/>
      <c r="D54" s="16"/>
      <c r="E54" s="3"/>
      <c r="F54" s="16"/>
      <c r="G54" s="16"/>
      <c r="H54" s="16"/>
      <c r="I54" s="16"/>
      <c r="J54" s="16"/>
      <c r="K54" s="19"/>
      <c r="L54" s="19"/>
      <c r="M54" s="19"/>
      <c r="N54" s="19"/>
      <c r="O54" s="16"/>
      <c r="P54" s="6"/>
      <c r="Q54" s="16"/>
      <c r="R54" s="16"/>
      <c r="S54" s="16"/>
      <c r="T54" s="16"/>
    </row>
    <row r="55" spans="1:20" x14ac:dyDescent="0.35">
      <c r="A55" s="16"/>
      <c r="B55" s="16"/>
      <c r="C55" s="16"/>
      <c r="D55" s="16"/>
      <c r="E55" s="3"/>
      <c r="F55" s="16"/>
      <c r="G55" s="16"/>
      <c r="H55" s="16"/>
      <c r="I55" s="16"/>
      <c r="J55" s="16"/>
      <c r="K55" s="19"/>
      <c r="L55" s="19"/>
      <c r="M55" s="19"/>
      <c r="N55" s="19"/>
      <c r="O55" s="16"/>
      <c r="P55" s="6"/>
      <c r="Q55" s="16"/>
      <c r="R55" s="16"/>
      <c r="S55" s="16"/>
      <c r="T55" s="16"/>
    </row>
    <row r="56" spans="1:20" x14ac:dyDescent="0.35">
      <c r="A56" s="16"/>
      <c r="B56" s="16"/>
      <c r="C56" s="16"/>
      <c r="D56" s="16"/>
      <c r="E56" s="3"/>
      <c r="F56" s="16"/>
      <c r="G56" s="16"/>
      <c r="H56" s="16"/>
      <c r="I56" s="16"/>
      <c r="J56" s="16"/>
      <c r="K56" s="19"/>
      <c r="L56" s="19"/>
      <c r="M56" s="19"/>
      <c r="N56" s="19"/>
      <c r="O56" s="16"/>
      <c r="P56" s="6"/>
      <c r="Q56" s="16"/>
      <c r="R56" s="16"/>
      <c r="S56" s="16"/>
      <c r="T56" s="16"/>
    </row>
    <row r="57" spans="1:20" x14ac:dyDescent="0.35">
      <c r="A57" s="16"/>
      <c r="B57" s="16"/>
      <c r="C57" s="16"/>
      <c r="D57" s="16"/>
      <c r="E57" s="3"/>
      <c r="F57" s="16"/>
      <c r="G57" s="16"/>
      <c r="H57" s="16"/>
      <c r="I57" s="16"/>
      <c r="J57" s="16"/>
      <c r="K57" s="19"/>
      <c r="L57" s="19"/>
      <c r="M57" s="19"/>
      <c r="N57" s="19"/>
      <c r="O57" s="16"/>
      <c r="P57" s="6"/>
      <c r="Q57" s="16"/>
      <c r="R57" s="16"/>
      <c r="S57" s="16"/>
      <c r="T57" s="16"/>
    </row>
    <row r="58" spans="1:20" x14ac:dyDescent="0.35">
      <c r="A58" s="16"/>
      <c r="B58" s="16"/>
      <c r="C58" s="16"/>
      <c r="D58" s="16"/>
      <c r="E58" s="3"/>
      <c r="F58" s="16"/>
      <c r="G58" s="16"/>
      <c r="H58" s="16"/>
      <c r="I58" s="16"/>
      <c r="J58" s="16"/>
      <c r="K58" s="19"/>
      <c r="L58" s="19"/>
      <c r="M58" s="19"/>
      <c r="N58" s="19"/>
      <c r="O58" s="16"/>
      <c r="P58" s="6"/>
      <c r="Q58" s="16"/>
      <c r="R58" s="16"/>
      <c r="S58" s="16"/>
      <c r="T58" s="16"/>
    </row>
    <row r="59" spans="1:20" x14ac:dyDescent="0.35">
      <c r="A59" s="16"/>
      <c r="B59" s="16"/>
      <c r="C59" s="16"/>
      <c r="D59" s="16"/>
      <c r="E59" s="3"/>
      <c r="F59" s="16"/>
      <c r="G59" s="16"/>
      <c r="H59" s="16"/>
      <c r="I59" s="16"/>
      <c r="J59" s="16"/>
      <c r="K59" s="19"/>
      <c r="L59" s="19"/>
      <c r="M59" s="19"/>
      <c r="N59" s="19"/>
      <c r="O59" s="16"/>
      <c r="P59" s="6"/>
      <c r="Q59" s="16"/>
      <c r="R59" s="16"/>
      <c r="S59" s="16"/>
      <c r="T59" s="16"/>
    </row>
    <row r="60" spans="1:20" x14ac:dyDescent="0.35">
      <c r="A60" s="16"/>
      <c r="B60" s="16"/>
      <c r="C60" s="16"/>
      <c r="D60" s="16"/>
      <c r="E60" s="3"/>
      <c r="F60" s="16"/>
      <c r="G60" s="16"/>
      <c r="H60" s="16"/>
      <c r="I60" s="16"/>
      <c r="J60" s="16"/>
      <c r="K60" s="19"/>
      <c r="L60" s="19"/>
      <c r="M60" s="19"/>
      <c r="N60" s="19"/>
      <c r="O60" s="16"/>
      <c r="P60" s="6"/>
      <c r="Q60" s="16"/>
      <c r="R60" s="16"/>
      <c r="S60" s="16"/>
      <c r="T60" s="16"/>
    </row>
    <row r="61" spans="1:20" x14ac:dyDescent="0.35">
      <c r="A61" s="16"/>
      <c r="B61" s="16"/>
      <c r="C61" s="16"/>
      <c r="D61" s="16"/>
      <c r="E61" s="3"/>
      <c r="F61" s="16"/>
      <c r="G61" s="16"/>
      <c r="H61" s="16"/>
      <c r="I61" s="16"/>
      <c r="J61" s="16"/>
      <c r="K61" s="19"/>
      <c r="L61" s="19"/>
      <c r="M61" s="19"/>
      <c r="N61" s="19"/>
      <c r="O61" s="16"/>
      <c r="P61" s="6"/>
      <c r="Q61" s="16"/>
      <c r="R61" s="16"/>
      <c r="S61" s="16"/>
      <c r="T61" s="16"/>
    </row>
    <row r="62" spans="1:20" x14ac:dyDescent="0.35">
      <c r="A62" s="16"/>
      <c r="B62" s="16"/>
      <c r="C62" s="16"/>
      <c r="D62" s="16"/>
      <c r="E62" s="3"/>
      <c r="F62" s="16"/>
      <c r="G62" s="16"/>
      <c r="H62" s="16"/>
      <c r="I62" s="16"/>
      <c r="J62" s="16"/>
      <c r="K62" s="19"/>
      <c r="L62" s="19"/>
      <c r="M62" s="19"/>
      <c r="N62" s="19"/>
      <c r="O62" s="16"/>
      <c r="P62" s="6"/>
      <c r="Q62" s="16"/>
      <c r="R62" s="16"/>
      <c r="S62" s="16"/>
      <c r="T62" s="16"/>
    </row>
    <row r="63" spans="1:20" x14ac:dyDescent="0.35">
      <c r="A63" s="16"/>
      <c r="B63" s="16"/>
      <c r="C63" s="16"/>
      <c r="D63" s="16"/>
      <c r="E63" s="3"/>
      <c r="F63" s="16"/>
      <c r="G63" s="16"/>
      <c r="H63" s="16"/>
      <c r="I63" s="16"/>
      <c r="J63" s="16"/>
      <c r="K63" s="19"/>
      <c r="L63" s="19"/>
      <c r="M63" s="19"/>
      <c r="N63" s="19"/>
      <c r="O63" s="16"/>
      <c r="P63" s="6"/>
      <c r="Q63" s="16"/>
      <c r="R63" s="16"/>
      <c r="S63" s="16"/>
      <c r="T63" s="16"/>
    </row>
    <row r="64" spans="1:20" x14ac:dyDescent="0.35">
      <c r="A64" s="16"/>
      <c r="B64" s="16"/>
      <c r="C64" s="16"/>
      <c r="D64" s="16"/>
      <c r="E64" s="3"/>
      <c r="F64" s="16"/>
      <c r="G64" s="16"/>
      <c r="H64" s="16"/>
      <c r="I64" s="16"/>
      <c r="J64" s="16"/>
      <c r="K64" s="19"/>
      <c r="L64" s="19"/>
      <c r="M64" s="19"/>
      <c r="N64" s="19"/>
      <c r="O64" s="16"/>
      <c r="P64" s="6"/>
      <c r="Q64" s="16"/>
      <c r="R64" s="16"/>
      <c r="S64" s="16"/>
      <c r="T64" s="16"/>
    </row>
    <row r="65" spans="1:20" x14ac:dyDescent="0.35">
      <c r="A65" s="16"/>
      <c r="B65" s="16"/>
      <c r="C65" s="16"/>
      <c r="D65" s="16"/>
      <c r="E65" s="3"/>
      <c r="F65" s="16"/>
      <c r="G65" s="16"/>
      <c r="H65" s="16"/>
      <c r="I65" s="16"/>
      <c r="J65" s="16"/>
      <c r="K65" s="19"/>
      <c r="L65" s="19"/>
      <c r="M65" s="19"/>
      <c r="N65" s="19"/>
      <c r="O65" s="16"/>
      <c r="P65" s="6"/>
      <c r="Q65" s="16"/>
      <c r="R65" s="16"/>
      <c r="S65" s="16"/>
      <c r="T65" s="16"/>
    </row>
    <row r="66" spans="1:20" x14ac:dyDescent="0.35">
      <c r="A66" s="16"/>
      <c r="B66" s="16"/>
      <c r="C66" s="16"/>
      <c r="D66" s="16"/>
      <c r="E66" s="3"/>
      <c r="F66" s="16"/>
      <c r="G66" s="16"/>
      <c r="H66" s="16"/>
      <c r="I66" s="16"/>
      <c r="J66" s="16"/>
      <c r="K66" s="19"/>
      <c r="L66" s="19"/>
      <c r="M66" s="19"/>
      <c r="N66" s="19"/>
      <c r="O66" s="16"/>
      <c r="P66" s="6"/>
      <c r="Q66" s="16"/>
      <c r="R66" s="16"/>
      <c r="S66" s="16"/>
      <c r="T66" s="16"/>
    </row>
    <row r="67" spans="1:20" x14ac:dyDescent="0.35">
      <c r="A67" s="16"/>
      <c r="B67" s="16"/>
      <c r="C67" s="16"/>
      <c r="D67" s="16"/>
      <c r="E67" s="3"/>
      <c r="F67" s="16"/>
      <c r="G67" s="16"/>
      <c r="H67" s="16"/>
      <c r="I67" s="16"/>
      <c r="J67" s="16"/>
      <c r="K67" s="19"/>
      <c r="L67" s="19"/>
      <c r="M67" s="19"/>
      <c r="N67" s="19"/>
      <c r="O67" s="16"/>
      <c r="P67" s="6"/>
      <c r="Q67" s="16"/>
      <c r="R67" s="16"/>
      <c r="S67" s="16"/>
      <c r="T67" s="16"/>
    </row>
    <row r="68" spans="1:20" x14ac:dyDescent="0.35">
      <c r="A68" s="16"/>
      <c r="B68" s="16"/>
      <c r="C68" s="16"/>
      <c r="D68" s="16"/>
      <c r="E68" s="3"/>
      <c r="F68" s="16"/>
      <c r="G68" s="16"/>
      <c r="H68" s="16"/>
      <c r="I68" s="16"/>
      <c r="J68" s="16"/>
      <c r="K68" s="19"/>
      <c r="L68" s="19"/>
      <c r="M68" s="19"/>
      <c r="N68" s="19"/>
      <c r="O68" s="16"/>
      <c r="P68" s="6"/>
      <c r="Q68" s="16"/>
      <c r="R68" s="16"/>
      <c r="S68" s="16"/>
      <c r="T68" s="16"/>
    </row>
    <row r="69" spans="1:20" x14ac:dyDescent="0.35">
      <c r="A69" s="16"/>
      <c r="B69" s="16"/>
      <c r="C69" s="16"/>
      <c r="D69" s="16"/>
      <c r="E69" s="3"/>
      <c r="F69" s="16"/>
      <c r="G69" s="16"/>
      <c r="H69" s="16"/>
      <c r="I69" s="16"/>
      <c r="J69" s="16"/>
      <c r="K69" s="19"/>
      <c r="L69" s="19"/>
      <c r="M69" s="19"/>
      <c r="N69" s="19"/>
      <c r="O69" s="16"/>
      <c r="P69" s="6"/>
      <c r="Q69" s="16"/>
      <c r="R69" s="16"/>
      <c r="S69" s="16"/>
      <c r="T69" s="16"/>
    </row>
  </sheetData>
  <sheetProtection password="D27D" sheet="1" objects="1" scenarios="1"/>
  <mergeCells count="148">
    <mergeCell ref="E10:E13"/>
    <mergeCell ref="F10:F13"/>
    <mergeCell ref="B48:T48"/>
    <mergeCell ref="H6:H9"/>
    <mergeCell ref="N10:N13"/>
    <mergeCell ref="S10:S13"/>
    <mergeCell ref="C6:D9"/>
    <mergeCell ref="E6:E9"/>
    <mergeCell ref="A39:T39"/>
    <mergeCell ref="B40:T40"/>
    <mergeCell ref="B46:T46"/>
    <mergeCell ref="B47:T47"/>
    <mergeCell ref="B45:T45"/>
    <mergeCell ref="G6:G9"/>
    <mergeCell ref="A1:T2"/>
    <mergeCell ref="P38:Q38"/>
    <mergeCell ref="A38:D38"/>
    <mergeCell ref="K38:N38"/>
    <mergeCell ref="K6:K9"/>
    <mergeCell ref="L6:L9"/>
    <mergeCell ref="M6:M9"/>
    <mergeCell ref="N6:N9"/>
    <mergeCell ref="A6:A9"/>
    <mergeCell ref="J4:J5"/>
    <mergeCell ref="B4:B5"/>
    <mergeCell ref="C4:D5"/>
    <mergeCell ref="B41:T41"/>
    <mergeCell ref="B42:T42"/>
    <mergeCell ref="T6:T9"/>
    <mergeCell ref="A10:A13"/>
    <mergeCell ref="B10:B13"/>
    <mergeCell ref="C10:D13"/>
    <mergeCell ref="N14:N17"/>
    <mergeCell ref="S14:S17"/>
    <mergeCell ref="T14:T17"/>
    <mergeCell ref="H14:H17"/>
    <mergeCell ref="A3:T3"/>
    <mergeCell ref="E4:F4"/>
    <mergeCell ref="H4:I4"/>
    <mergeCell ref="O4:T4"/>
    <mergeCell ref="A4:A5"/>
    <mergeCell ref="G4:G5"/>
    <mergeCell ref="B49:T49"/>
    <mergeCell ref="K4:K5"/>
    <mergeCell ref="L4:L5"/>
    <mergeCell ref="M4:M5"/>
    <mergeCell ref="N4:N5"/>
    <mergeCell ref="B6:B9"/>
    <mergeCell ref="I6:I9"/>
    <mergeCell ref="J6:J9"/>
    <mergeCell ref="S6:S9"/>
    <mergeCell ref="B44:T44"/>
    <mergeCell ref="I14:I17"/>
    <mergeCell ref="J14:J17"/>
    <mergeCell ref="K14:K17"/>
    <mergeCell ref="L14:L17"/>
    <mergeCell ref="M14:M17"/>
    <mergeCell ref="T10:T13"/>
    <mergeCell ref="H10:H13"/>
    <mergeCell ref="I10:I13"/>
    <mergeCell ref="J10:J13"/>
    <mergeCell ref="K10:K13"/>
    <mergeCell ref="L10:L13"/>
    <mergeCell ref="M10:M13"/>
    <mergeCell ref="S22:S25"/>
    <mergeCell ref="T22:T25"/>
    <mergeCell ref="G10:G13"/>
    <mergeCell ref="F6:F9"/>
    <mergeCell ref="A14:A17"/>
    <mergeCell ref="B14:B17"/>
    <mergeCell ref="C14:D17"/>
    <mergeCell ref="E14:E17"/>
    <mergeCell ref="F14:F17"/>
    <mergeCell ref="G14:G17"/>
    <mergeCell ref="A18:A21"/>
    <mergeCell ref="B18:B21"/>
    <mergeCell ref="C18:D21"/>
    <mergeCell ref="E18:E21"/>
    <mergeCell ref="F18:F21"/>
    <mergeCell ref="G18:G21"/>
    <mergeCell ref="N18:N21"/>
    <mergeCell ref="S18:S21"/>
    <mergeCell ref="T18:T21"/>
    <mergeCell ref="H18:H21"/>
    <mergeCell ref="I18:I21"/>
    <mergeCell ref="J18:J21"/>
    <mergeCell ref="K18:K21"/>
    <mergeCell ref="L18:L21"/>
    <mergeCell ref="M18:M21"/>
    <mergeCell ref="N30:N33"/>
    <mergeCell ref="S30:S33"/>
    <mergeCell ref="T30:T33"/>
    <mergeCell ref="A22:A25"/>
    <mergeCell ref="B22:B25"/>
    <mergeCell ref="C22:D25"/>
    <mergeCell ref="E22:E25"/>
    <mergeCell ref="F22:F25"/>
    <mergeCell ref="G22:G25"/>
    <mergeCell ref="N22:N25"/>
    <mergeCell ref="J34:J37"/>
    <mergeCell ref="K34:K37"/>
    <mergeCell ref="L34:L37"/>
    <mergeCell ref="M34:M37"/>
    <mergeCell ref="N34:N37"/>
    <mergeCell ref="S34:S37"/>
    <mergeCell ref="M22:M25"/>
    <mergeCell ref="H26:H29"/>
    <mergeCell ref="I26:I29"/>
    <mergeCell ref="J26:J29"/>
    <mergeCell ref="K26:K29"/>
    <mergeCell ref="L26:L29"/>
    <mergeCell ref="M26:M29"/>
    <mergeCell ref="N26:N29"/>
    <mergeCell ref="S26:S29"/>
    <mergeCell ref="T26:T29"/>
    <mergeCell ref="T34:T37"/>
    <mergeCell ref="B43:T43"/>
    <mergeCell ref="H22:H25"/>
    <mergeCell ref="I22:I25"/>
    <mergeCell ref="J22:J25"/>
    <mergeCell ref="K22:K25"/>
    <mergeCell ref="L22:L25"/>
    <mergeCell ref="H34:H37"/>
    <mergeCell ref="H30:H33"/>
    <mergeCell ref="I30:I33"/>
    <mergeCell ref="A26:A29"/>
    <mergeCell ref="B26:B29"/>
    <mergeCell ref="C26:D29"/>
    <mergeCell ref="E26:E29"/>
    <mergeCell ref="F26:F29"/>
    <mergeCell ref="G26:G29"/>
    <mergeCell ref="I34:I37"/>
    <mergeCell ref="A34:A37"/>
    <mergeCell ref="B34:B37"/>
    <mergeCell ref="C34:D37"/>
    <mergeCell ref="E34:E37"/>
    <mergeCell ref="F34:F37"/>
    <mergeCell ref="G34:G37"/>
    <mergeCell ref="J30:J33"/>
    <mergeCell ref="K30:K33"/>
    <mergeCell ref="L30:L33"/>
    <mergeCell ref="M30:M33"/>
    <mergeCell ref="A30:A33"/>
    <mergeCell ref="B30:B33"/>
    <mergeCell ref="C30:D33"/>
    <mergeCell ref="E30:E33"/>
    <mergeCell ref="F30:F33"/>
    <mergeCell ref="G30:G33"/>
  </mergeCells>
  <printOptions verticalCentered="1"/>
  <pageMargins left="0.25" right="0.25" top="0.1" bottom="0"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zoomScaleNormal="100" workbookViewId="0">
      <selection activeCell="B5" sqref="B5"/>
    </sheetView>
  </sheetViews>
  <sheetFormatPr defaultColWidth="9.109375" defaultRowHeight="15" x14ac:dyDescent="0.35"/>
  <cols>
    <col min="1" max="1" width="3.6640625" style="130" customWidth="1"/>
    <col min="2" max="2" width="52.6640625" style="1" customWidth="1"/>
    <col min="3" max="3" width="12.109375" style="1" customWidth="1"/>
    <col min="4" max="4" width="3.6640625" style="130" customWidth="1"/>
    <col min="5" max="5" width="52.6640625" style="1" customWidth="1"/>
    <col min="6" max="6" width="12.109375" style="1" customWidth="1"/>
    <col min="7" max="7" width="3.6640625" style="130" customWidth="1"/>
    <col min="8" max="8" width="52.6640625" style="1" customWidth="1"/>
    <col min="9" max="9" width="12.109375" style="1" customWidth="1"/>
    <col min="10" max="10" width="11" style="1" hidden="1" customWidth="1"/>
    <col min="11" max="16384" width="9.109375" style="1"/>
  </cols>
  <sheetData>
    <row r="1" spans="1:10" ht="18" customHeight="1" x14ac:dyDescent="0.35">
      <c r="A1" s="271" t="s">
        <v>112</v>
      </c>
      <c r="B1" s="272"/>
      <c r="C1" s="272"/>
      <c r="D1" s="272"/>
      <c r="E1" s="272"/>
      <c r="F1" s="272"/>
      <c r="G1" s="272"/>
      <c r="H1" s="272"/>
      <c r="I1" s="273"/>
    </row>
    <row r="2" spans="1:10" ht="18" customHeight="1" x14ac:dyDescent="0.35">
      <c r="A2" s="274"/>
      <c r="B2" s="275"/>
      <c r="C2" s="275"/>
      <c r="D2" s="275"/>
      <c r="E2" s="275"/>
      <c r="F2" s="275"/>
      <c r="G2" s="275"/>
      <c r="H2" s="275"/>
      <c r="I2" s="276"/>
    </row>
    <row r="3" spans="1:10" s="13" customFormat="1" ht="24.9" customHeight="1" x14ac:dyDescent="0.35">
      <c r="A3" s="256" t="s">
        <v>29</v>
      </c>
      <c r="B3" s="257"/>
      <c r="C3" s="257"/>
      <c r="D3" s="257"/>
      <c r="E3" s="257"/>
      <c r="F3" s="257"/>
      <c r="G3" s="257"/>
      <c r="H3" s="257"/>
      <c r="I3" s="258"/>
    </row>
    <row r="4" spans="1:10" ht="24.9" customHeight="1" x14ac:dyDescent="0.35">
      <c r="A4" s="120" t="s">
        <v>46</v>
      </c>
      <c r="B4" s="121" t="s">
        <v>4</v>
      </c>
      <c r="C4" s="122" t="s">
        <v>13</v>
      </c>
      <c r="D4" s="123" t="s">
        <v>46</v>
      </c>
      <c r="E4" s="122" t="s">
        <v>4</v>
      </c>
      <c r="F4" s="124" t="s">
        <v>13</v>
      </c>
      <c r="G4" s="124" t="s">
        <v>46</v>
      </c>
      <c r="H4" s="122" t="s">
        <v>4</v>
      </c>
      <c r="I4" s="115" t="s">
        <v>13</v>
      </c>
      <c r="J4" s="10"/>
    </row>
    <row r="5" spans="1:10" ht="17.100000000000001" customHeight="1" x14ac:dyDescent="0.35">
      <c r="A5" s="125"/>
      <c r="B5" s="51"/>
      <c r="C5" s="54"/>
      <c r="D5" s="131"/>
      <c r="E5" s="50"/>
      <c r="F5" s="54"/>
      <c r="G5" s="133"/>
      <c r="H5" s="55"/>
      <c r="I5" s="54"/>
      <c r="J5" s="10"/>
    </row>
    <row r="6" spans="1:10" ht="17.100000000000001" customHeight="1" x14ac:dyDescent="0.35">
      <c r="A6" s="125"/>
      <c r="B6" s="57"/>
      <c r="C6" s="58"/>
      <c r="D6" s="131"/>
      <c r="E6" s="59"/>
      <c r="F6" s="54"/>
      <c r="G6" s="133"/>
      <c r="H6" s="60"/>
      <c r="I6" s="54"/>
      <c r="J6" s="10"/>
    </row>
    <row r="7" spans="1:10" ht="17.100000000000001" customHeight="1" x14ac:dyDescent="0.35">
      <c r="A7" s="125"/>
      <c r="B7" s="57"/>
      <c r="C7" s="58"/>
      <c r="D7" s="131"/>
      <c r="E7" s="59"/>
      <c r="F7" s="54"/>
      <c r="G7" s="133"/>
      <c r="H7" s="60"/>
      <c r="I7" s="54"/>
      <c r="J7" s="10"/>
    </row>
    <row r="8" spans="1:10" ht="17.100000000000001" customHeight="1" x14ac:dyDescent="0.35">
      <c r="A8" s="125"/>
      <c r="B8" s="57"/>
      <c r="C8" s="58"/>
      <c r="D8" s="131"/>
      <c r="E8" s="59"/>
      <c r="F8" s="54"/>
      <c r="G8" s="133"/>
      <c r="H8" s="60"/>
      <c r="I8" s="54"/>
      <c r="J8" s="10"/>
    </row>
    <row r="9" spans="1:10" ht="17.100000000000001" customHeight="1" x14ac:dyDescent="0.35">
      <c r="A9" s="125"/>
      <c r="B9" s="57"/>
      <c r="C9" s="58"/>
      <c r="D9" s="131"/>
      <c r="E9" s="59"/>
      <c r="F9" s="54"/>
      <c r="G9" s="133"/>
      <c r="H9" s="60"/>
      <c r="I9" s="54"/>
      <c r="J9" s="10"/>
    </row>
    <row r="10" spans="1:10" s="13" customFormat="1" ht="24.9" customHeight="1" x14ac:dyDescent="0.35">
      <c r="A10" s="256" t="s">
        <v>30</v>
      </c>
      <c r="B10" s="257"/>
      <c r="C10" s="257"/>
      <c r="D10" s="257"/>
      <c r="E10" s="257"/>
      <c r="F10" s="257"/>
      <c r="G10" s="257"/>
      <c r="H10" s="257"/>
      <c r="I10" s="258"/>
      <c r="J10" s="65">
        <f>SUM(C5:C9,F5:F9,I5:I9)</f>
        <v>0</v>
      </c>
    </row>
    <row r="11" spans="1:10" ht="24.9" customHeight="1" x14ac:dyDescent="0.35">
      <c r="A11" s="120" t="s">
        <v>46</v>
      </c>
      <c r="B11" s="121" t="s">
        <v>4</v>
      </c>
      <c r="C11" s="122" t="s">
        <v>13</v>
      </c>
      <c r="D11" s="123" t="s">
        <v>46</v>
      </c>
      <c r="E11" s="122" t="s">
        <v>4</v>
      </c>
      <c r="F11" s="124" t="s">
        <v>13</v>
      </c>
      <c r="G11" s="124" t="s">
        <v>46</v>
      </c>
      <c r="H11" s="122" t="s">
        <v>4</v>
      </c>
      <c r="I11" s="115" t="s">
        <v>13</v>
      </c>
    </row>
    <row r="12" spans="1:10" ht="17.100000000000001" customHeight="1" x14ac:dyDescent="0.35">
      <c r="A12" s="126"/>
      <c r="B12" s="49"/>
      <c r="C12" s="52"/>
      <c r="D12" s="132"/>
      <c r="E12" s="49"/>
      <c r="F12" s="41"/>
      <c r="G12" s="126"/>
      <c r="H12" s="56"/>
      <c r="I12" s="41"/>
    </row>
    <row r="13" spans="1:10" ht="17.100000000000001" customHeight="1" x14ac:dyDescent="0.35">
      <c r="A13" s="126"/>
      <c r="B13" s="49"/>
      <c r="C13" s="52"/>
      <c r="D13" s="132"/>
      <c r="E13" s="49"/>
      <c r="F13" s="41"/>
      <c r="G13" s="126"/>
      <c r="H13" s="56"/>
      <c r="I13" s="41"/>
    </row>
    <row r="14" spans="1:10" ht="17.100000000000001" customHeight="1" x14ac:dyDescent="0.35">
      <c r="A14" s="126"/>
      <c r="B14" s="49"/>
      <c r="C14" s="52"/>
      <c r="D14" s="132"/>
      <c r="E14" s="49"/>
      <c r="F14" s="41"/>
      <c r="G14" s="126"/>
      <c r="H14" s="56"/>
      <c r="I14" s="41"/>
    </row>
    <row r="15" spans="1:10" ht="17.100000000000001" customHeight="1" x14ac:dyDescent="0.35">
      <c r="A15" s="126"/>
      <c r="B15" s="49"/>
      <c r="C15" s="52"/>
      <c r="D15" s="132"/>
      <c r="E15" s="49"/>
      <c r="F15" s="41"/>
      <c r="G15" s="126"/>
      <c r="H15" s="56"/>
      <c r="I15" s="41"/>
    </row>
    <row r="16" spans="1:10" ht="17.100000000000001" customHeight="1" x14ac:dyDescent="0.35">
      <c r="A16" s="126"/>
      <c r="B16" s="49"/>
      <c r="C16" s="52"/>
      <c r="D16" s="132"/>
      <c r="E16" s="49"/>
      <c r="F16" s="41"/>
      <c r="G16" s="126"/>
      <c r="H16" s="56"/>
      <c r="I16" s="41"/>
    </row>
    <row r="17" spans="1:9" ht="17.100000000000001" customHeight="1" x14ac:dyDescent="0.35">
      <c r="A17" s="126"/>
      <c r="B17" s="49"/>
      <c r="C17" s="52"/>
      <c r="D17" s="132"/>
      <c r="E17" s="49"/>
      <c r="F17" s="41"/>
      <c r="G17" s="126"/>
      <c r="H17" s="56"/>
      <c r="I17" s="41"/>
    </row>
    <row r="18" spans="1:9" ht="17.100000000000001" customHeight="1" x14ac:dyDescent="0.35">
      <c r="A18" s="126"/>
      <c r="B18" s="49"/>
      <c r="C18" s="52"/>
      <c r="D18" s="132"/>
      <c r="E18" s="49"/>
      <c r="F18" s="41"/>
      <c r="G18" s="126"/>
      <c r="H18" s="56"/>
      <c r="I18" s="41"/>
    </row>
    <row r="19" spans="1:9" ht="17.100000000000001" customHeight="1" x14ac:dyDescent="0.35">
      <c r="A19" s="126"/>
      <c r="B19" s="53"/>
      <c r="C19" s="63"/>
      <c r="D19" s="132"/>
      <c r="E19" s="53"/>
      <c r="F19" s="52"/>
      <c r="G19" s="126"/>
      <c r="H19" s="64"/>
      <c r="I19" s="52"/>
    </row>
    <row r="20" spans="1:9" ht="17.100000000000001" customHeight="1" x14ac:dyDescent="0.35">
      <c r="A20" s="126"/>
      <c r="B20" s="49"/>
      <c r="C20" s="52"/>
      <c r="D20" s="132"/>
      <c r="E20" s="49"/>
      <c r="F20" s="41"/>
      <c r="G20" s="126"/>
      <c r="H20" s="56"/>
      <c r="I20" s="41"/>
    </row>
    <row r="21" spans="1:9" ht="17.100000000000001" customHeight="1" x14ac:dyDescent="0.35">
      <c r="A21" s="126"/>
      <c r="B21" s="53"/>
      <c r="C21" s="63"/>
      <c r="D21" s="132"/>
      <c r="E21" s="53"/>
      <c r="F21" s="52"/>
      <c r="G21" s="126"/>
      <c r="H21" s="64"/>
      <c r="I21" s="52"/>
    </row>
    <row r="22" spans="1:9" ht="17.100000000000001" customHeight="1" x14ac:dyDescent="0.35">
      <c r="A22" s="126"/>
      <c r="B22" s="53"/>
      <c r="C22" s="63"/>
      <c r="D22" s="132"/>
      <c r="E22" s="53"/>
      <c r="F22" s="52"/>
      <c r="G22" s="126"/>
      <c r="H22" s="64"/>
      <c r="I22" s="52"/>
    </row>
    <row r="23" spans="1:9" ht="17.100000000000001" customHeight="1" x14ac:dyDescent="0.35">
      <c r="A23" s="126"/>
      <c r="B23" s="49"/>
      <c r="C23" s="52"/>
      <c r="D23" s="132"/>
      <c r="E23" s="49"/>
      <c r="F23" s="41"/>
      <c r="G23" s="126"/>
      <c r="H23" s="56"/>
      <c r="I23" s="41"/>
    </row>
    <row r="24" spans="1:9" ht="17.100000000000001" customHeight="1" x14ac:dyDescent="0.35">
      <c r="A24" s="126"/>
      <c r="B24" s="53"/>
      <c r="C24" s="63"/>
      <c r="D24" s="132"/>
      <c r="E24" s="53"/>
      <c r="F24" s="52"/>
      <c r="G24" s="126"/>
      <c r="H24" s="64"/>
      <c r="I24" s="52"/>
    </row>
    <row r="25" spans="1:9" ht="17.100000000000001" customHeight="1" x14ac:dyDescent="0.35">
      <c r="A25" s="126"/>
      <c r="B25" s="53"/>
      <c r="C25" s="63"/>
      <c r="D25" s="132"/>
      <c r="E25" s="53"/>
      <c r="F25" s="52"/>
      <c r="G25" s="126"/>
      <c r="H25" s="64"/>
      <c r="I25" s="52"/>
    </row>
    <row r="26" spans="1:9" ht="17.100000000000001" customHeight="1" x14ac:dyDescent="0.35">
      <c r="A26" s="126"/>
      <c r="B26" s="53"/>
      <c r="C26" s="63"/>
      <c r="D26" s="132"/>
      <c r="E26" s="53"/>
      <c r="F26" s="52"/>
      <c r="G26" s="126"/>
      <c r="H26" s="64"/>
      <c r="I26" s="52"/>
    </row>
    <row r="27" spans="1:9" ht="17.100000000000001" customHeight="1" x14ac:dyDescent="0.35">
      <c r="A27" s="126"/>
      <c r="B27" s="49"/>
      <c r="C27" s="52"/>
      <c r="D27" s="132"/>
      <c r="E27" s="49"/>
      <c r="F27" s="41"/>
      <c r="G27" s="126"/>
      <c r="H27" s="56"/>
      <c r="I27" s="41"/>
    </row>
    <row r="28" spans="1:9" ht="17.100000000000001" customHeight="1" x14ac:dyDescent="0.35">
      <c r="A28" s="126"/>
      <c r="B28" s="49"/>
      <c r="C28" s="52"/>
      <c r="D28" s="132"/>
      <c r="E28" s="49"/>
      <c r="F28" s="41"/>
      <c r="G28" s="126"/>
      <c r="H28" s="56"/>
      <c r="I28" s="41"/>
    </row>
    <row r="29" spans="1:9" ht="17.100000000000001" customHeight="1" x14ac:dyDescent="0.35">
      <c r="A29" s="126"/>
      <c r="B29" s="49"/>
      <c r="C29" s="52"/>
      <c r="D29" s="132"/>
      <c r="E29" s="49"/>
      <c r="F29" s="41"/>
      <c r="G29" s="126"/>
      <c r="H29" s="56"/>
      <c r="I29" s="41"/>
    </row>
    <row r="30" spans="1:9" ht="17.100000000000001" customHeight="1" x14ac:dyDescent="0.35">
      <c r="A30" s="126"/>
      <c r="B30" s="49"/>
      <c r="C30" s="52"/>
      <c r="D30" s="132"/>
      <c r="E30" s="49"/>
      <c r="F30" s="41"/>
      <c r="G30" s="126"/>
      <c r="H30" s="56"/>
      <c r="I30" s="41"/>
    </row>
    <row r="31" spans="1:9" ht="17.100000000000001" customHeight="1" x14ac:dyDescent="0.35">
      <c r="A31" s="126"/>
      <c r="B31" s="49"/>
      <c r="C31" s="52"/>
      <c r="D31" s="132"/>
      <c r="E31" s="49"/>
      <c r="F31" s="52"/>
      <c r="G31" s="126"/>
      <c r="H31" s="56"/>
      <c r="I31" s="52"/>
    </row>
    <row r="32" spans="1:9" ht="17.100000000000001" customHeight="1" x14ac:dyDescent="0.35">
      <c r="A32" s="126"/>
      <c r="B32" s="49"/>
      <c r="C32" s="52"/>
      <c r="D32" s="132"/>
      <c r="E32" s="49"/>
      <c r="F32" s="52"/>
      <c r="G32" s="126"/>
      <c r="H32" s="56"/>
      <c r="I32" s="52"/>
    </row>
    <row r="33" spans="1:10" ht="17.100000000000001" customHeight="1" x14ac:dyDescent="0.35">
      <c r="A33" s="126"/>
      <c r="B33" s="49"/>
      <c r="C33" s="52"/>
      <c r="D33" s="132"/>
      <c r="E33" s="49"/>
      <c r="F33" s="52"/>
      <c r="G33" s="126"/>
      <c r="H33" s="56"/>
      <c r="I33" s="52"/>
    </row>
    <row r="34" spans="1:10" ht="17.100000000000001" customHeight="1" x14ac:dyDescent="0.35">
      <c r="A34" s="126"/>
      <c r="B34" s="49"/>
      <c r="C34" s="52"/>
      <c r="D34" s="132"/>
      <c r="E34" s="49"/>
      <c r="F34" s="52"/>
      <c r="G34" s="126"/>
      <c r="H34" s="56"/>
      <c r="I34" s="52"/>
    </row>
    <row r="35" spans="1:10" ht="17.100000000000001" customHeight="1" x14ac:dyDescent="0.35">
      <c r="A35" s="126"/>
      <c r="B35" s="49"/>
      <c r="C35" s="52"/>
      <c r="D35" s="132"/>
      <c r="E35" s="49"/>
      <c r="F35" s="52"/>
      <c r="G35" s="126"/>
      <c r="H35" s="56"/>
      <c r="I35" s="52"/>
    </row>
    <row r="36" spans="1:10" ht="17.100000000000001" customHeight="1" x14ac:dyDescent="0.35">
      <c r="A36" s="126"/>
      <c r="B36" s="49"/>
      <c r="C36" s="52"/>
      <c r="D36" s="132"/>
      <c r="E36" s="49"/>
      <c r="F36" s="52"/>
      <c r="G36" s="126"/>
      <c r="H36" s="56"/>
      <c r="I36" s="52"/>
    </row>
    <row r="37" spans="1:10" ht="17.100000000000001" customHeight="1" x14ac:dyDescent="0.35">
      <c r="A37" s="126"/>
      <c r="B37" s="49"/>
      <c r="C37" s="52"/>
      <c r="D37" s="132"/>
      <c r="E37" s="49"/>
      <c r="F37" s="52"/>
      <c r="G37" s="126"/>
      <c r="H37" s="56"/>
      <c r="I37" s="52"/>
    </row>
    <row r="38" spans="1:10" ht="17.100000000000001" customHeight="1" x14ac:dyDescent="0.35">
      <c r="A38" s="126"/>
      <c r="B38" s="49"/>
      <c r="C38" s="52"/>
      <c r="D38" s="132"/>
      <c r="E38" s="49"/>
      <c r="F38" s="52"/>
      <c r="G38" s="126"/>
      <c r="H38" s="56"/>
      <c r="I38" s="52"/>
    </row>
    <row r="39" spans="1:10" ht="17.100000000000001" customHeight="1" x14ac:dyDescent="0.35">
      <c r="A39" s="126"/>
      <c r="B39" s="49"/>
      <c r="C39" s="52"/>
      <c r="D39" s="132"/>
      <c r="E39" s="49"/>
      <c r="F39" s="52"/>
      <c r="G39" s="126"/>
      <c r="H39" s="56"/>
      <c r="I39" s="52"/>
    </row>
    <row r="40" spans="1:10" ht="17.100000000000001" customHeight="1" x14ac:dyDescent="0.35">
      <c r="A40" s="126"/>
      <c r="B40" s="49"/>
      <c r="C40" s="52"/>
      <c r="D40" s="132"/>
      <c r="E40" s="49"/>
      <c r="F40" s="52"/>
      <c r="G40" s="126"/>
      <c r="H40" s="56"/>
      <c r="I40" s="52"/>
    </row>
    <row r="41" spans="1:10" ht="17.100000000000001" customHeight="1" x14ac:dyDescent="0.35">
      <c r="A41" s="126"/>
      <c r="B41" s="49"/>
      <c r="C41" s="52"/>
      <c r="D41" s="132"/>
      <c r="E41" s="49"/>
      <c r="F41" s="52"/>
      <c r="G41" s="126"/>
      <c r="H41" s="56"/>
      <c r="I41" s="52"/>
    </row>
    <row r="42" spans="1:10" ht="17.100000000000001" customHeight="1" x14ac:dyDescent="0.35">
      <c r="A42" s="126"/>
      <c r="B42" s="49"/>
      <c r="C42" s="52"/>
      <c r="D42" s="132"/>
      <c r="E42" s="49"/>
      <c r="F42" s="52"/>
      <c r="G42" s="126"/>
      <c r="H42" s="56"/>
      <c r="I42" s="52"/>
    </row>
    <row r="43" spans="1:10" ht="24.9" customHeight="1" x14ac:dyDescent="0.35">
      <c r="A43" s="281" t="s">
        <v>107</v>
      </c>
      <c r="B43" s="281"/>
      <c r="C43" s="281"/>
      <c r="D43" s="281"/>
      <c r="E43" s="281"/>
      <c r="F43" s="281"/>
      <c r="G43" s="281"/>
      <c r="H43" s="281"/>
      <c r="I43" s="281"/>
      <c r="J43" s="11">
        <f>SUM(C12:C42,F12:F42,I12:I42)</f>
        <v>0</v>
      </c>
    </row>
    <row r="44" spans="1:10" ht="17.100000000000001" customHeight="1" x14ac:dyDescent="0.35">
      <c r="A44" s="126"/>
      <c r="B44" s="280"/>
      <c r="C44" s="280"/>
      <c r="D44" s="280"/>
      <c r="E44" s="280"/>
      <c r="F44" s="280"/>
      <c r="G44" s="280"/>
      <c r="H44" s="280"/>
      <c r="I44" s="280"/>
    </row>
    <row r="45" spans="1:10" ht="17.100000000000001" customHeight="1" x14ac:dyDescent="0.35">
      <c r="A45" s="126"/>
      <c r="B45" s="249"/>
      <c r="C45" s="250"/>
      <c r="D45" s="250"/>
      <c r="E45" s="250"/>
      <c r="F45" s="250"/>
      <c r="G45" s="250"/>
      <c r="H45" s="250"/>
      <c r="I45" s="251"/>
    </row>
    <row r="46" spans="1:10" ht="17.100000000000001" customHeight="1" x14ac:dyDescent="0.35">
      <c r="A46" s="126"/>
      <c r="B46" s="249"/>
      <c r="C46" s="250"/>
      <c r="D46" s="250"/>
      <c r="E46" s="250"/>
      <c r="F46" s="250"/>
      <c r="G46" s="250"/>
      <c r="H46" s="250"/>
      <c r="I46" s="251"/>
    </row>
    <row r="47" spans="1:10" ht="17.100000000000001" customHeight="1" x14ac:dyDescent="0.35">
      <c r="A47" s="126"/>
      <c r="B47" s="280"/>
      <c r="C47" s="280"/>
      <c r="D47" s="280"/>
      <c r="E47" s="280"/>
      <c r="F47" s="280"/>
      <c r="G47" s="280"/>
      <c r="H47" s="280"/>
      <c r="I47" s="280"/>
    </row>
    <row r="48" spans="1:10" ht="17.100000000000001" customHeight="1" x14ac:dyDescent="0.35">
      <c r="A48" s="126"/>
      <c r="B48" s="280"/>
      <c r="C48" s="280"/>
      <c r="D48" s="280"/>
      <c r="E48" s="280"/>
      <c r="F48" s="280"/>
      <c r="G48" s="280"/>
      <c r="H48" s="280"/>
      <c r="I48" s="280"/>
    </row>
    <row r="49" spans="1:9" ht="17.100000000000001" customHeight="1" x14ac:dyDescent="0.35">
      <c r="A49" s="126"/>
      <c r="B49" s="280"/>
      <c r="C49" s="280"/>
      <c r="D49" s="280"/>
      <c r="E49" s="280"/>
      <c r="F49" s="280"/>
      <c r="G49" s="280"/>
      <c r="H49" s="280"/>
      <c r="I49" s="280"/>
    </row>
    <row r="50" spans="1:9" ht="17.100000000000001" customHeight="1" x14ac:dyDescent="0.35">
      <c r="A50" s="126"/>
      <c r="B50" s="280"/>
      <c r="C50" s="280"/>
      <c r="D50" s="280"/>
      <c r="E50" s="280"/>
      <c r="F50" s="280"/>
      <c r="G50" s="280"/>
      <c r="H50" s="280"/>
      <c r="I50" s="280"/>
    </row>
    <row r="51" spans="1:9" ht="17.100000000000001" customHeight="1" x14ac:dyDescent="0.35">
      <c r="A51" s="126"/>
      <c r="B51" s="280"/>
      <c r="C51" s="280"/>
      <c r="D51" s="280"/>
      <c r="E51" s="280"/>
      <c r="F51" s="280"/>
      <c r="G51" s="280"/>
      <c r="H51" s="280"/>
      <c r="I51" s="280"/>
    </row>
    <row r="52" spans="1:9" ht="17.100000000000001" customHeight="1" x14ac:dyDescent="0.35">
      <c r="A52" s="126"/>
      <c r="B52" s="280"/>
      <c r="C52" s="280"/>
      <c r="D52" s="280"/>
      <c r="E52" s="280"/>
      <c r="F52" s="280"/>
      <c r="G52" s="280"/>
      <c r="H52" s="280"/>
      <c r="I52" s="280"/>
    </row>
    <row r="53" spans="1:9" x14ac:dyDescent="0.35">
      <c r="A53" s="129"/>
      <c r="B53" s="16"/>
      <c r="C53" s="16"/>
      <c r="D53" s="129"/>
      <c r="E53" s="16"/>
      <c r="F53" s="16"/>
      <c r="G53" s="129"/>
      <c r="H53" s="16"/>
      <c r="I53" s="16"/>
    </row>
    <row r="54" spans="1:9" x14ac:dyDescent="0.35">
      <c r="A54" s="129"/>
      <c r="B54" s="16"/>
      <c r="C54" s="16"/>
      <c r="D54" s="129"/>
      <c r="E54" s="16"/>
      <c r="F54" s="16"/>
      <c r="G54" s="129"/>
      <c r="H54" s="16"/>
      <c r="I54" s="16"/>
    </row>
    <row r="55" spans="1:9" x14ac:dyDescent="0.35">
      <c r="A55" s="129"/>
      <c r="B55" s="16"/>
      <c r="C55" s="16"/>
      <c r="D55" s="129"/>
      <c r="E55" s="16"/>
      <c r="F55" s="16"/>
      <c r="G55" s="129"/>
      <c r="H55" s="16"/>
      <c r="I55" s="16"/>
    </row>
    <row r="56" spans="1:9" x14ac:dyDescent="0.35">
      <c r="A56" s="129"/>
      <c r="B56" s="16"/>
      <c r="C56" s="16"/>
      <c r="D56" s="129"/>
      <c r="E56" s="16"/>
      <c r="F56" s="16"/>
      <c r="G56" s="129"/>
      <c r="H56" s="16"/>
      <c r="I56" s="16"/>
    </row>
    <row r="57" spans="1:9" x14ac:dyDescent="0.35">
      <c r="A57" s="129"/>
      <c r="B57" s="16"/>
      <c r="C57" s="16"/>
      <c r="D57" s="129"/>
      <c r="E57" s="16"/>
      <c r="F57" s="16"/>
      <c r="G57" s="129"/>
      <c r="H57" s="16"/>
      <c r="I57" s="16"/>
    </row>
    <row r="58" spans="1:9" x14ac:dyDescent="0.35">
      <c r="A58" s="129"/>
      <c r="B58" s="16"/>
      <c r="C58" s="16"/>
      <c r="D58" s="129"/>
      <c r="E58" s="16"/>
      <c r="F58" s="16"/>
      <c r="G58" s="129"/>
      <c r="H58" s="16"/>
      <c r="I58" s="16"/>
    </row>
    <row r="59" spans="1:9" x14ac:dyDescent="0.35">
      <c r="A59" s="129"/>
      <c r="B59" s="16"/>
      <c r="C59" s="16"/>
      <c r="D59" s="129"/>
      <c r="E59" s="16"/>
      <c r="F59" s="16"/>
      <c r="G59" s="129"/>
      <c r="H59" s="16"/>
      <c r="I59" s="16"/>
    </row>
    <row r="60" spans="1:9" x14ac:dyDescent="0.35">
      <c r="A60" s="129"/>
      <c r="B60" s="16"/>
      <c r="C60" s="16"/>
      <c r="D60" s="129"/>
      <c r="E60" s="16"/>
      <c r="F60" s="16"/>
      <c r="G60" s="129"/>
      <c r="H60" s="16"/>
      <c r="I60" s="16"/>
    </row>
    <row r="61" spans="1:9" x14ac:dyDescent="0.35">
      <c r="A61" s="129"/>
      <c r="B61" s="16"/>
      <c r="C61" s="16"/>
      <c r="D61" s="129"/>
      <c r="E61" s="16"/>
      <c r="F61" s="16"/>
      <c r="G61" s="129"/>
      <c r="H61" s="16"/>
      <c r="I61" s="16"/>
    </row>
    <row r="62" spans="1:9" x14ac:dyDescent="0.35">
      <c r="A62" s="129"/>
      <c r="B62" s="16"/>
      <c r="C62" s="16"/>
      <c r="D62" s="129"/>
      <c r="E62" s="16"/>
      <c r="F62" s="16"/>
      <c r="G62" s="129"/>
      <c r="H62" s="16"/>
      <c r="I62" s="16"/>
    </row>
    <row r="63" spans="1:9" x14ac:dyDescent="0.35">
      <c r="A63" s="129"/>
      <c r="B63" s="16"/>
      <c r="C63" s="16"/>
      <c r="D63" s="129"/>
      <c r="E63" s="16"/>
      <c r="F63" s="16"/>
      <c r="G63" s="129"/>
      <c r="H63" s="16"/>
      <c r="I63" s="16"/>
    </row>
    <row r="64" spans="1:9" x14ac:dyDescent="0.35">
      <c r="A64" s="129"/>
      <c r="B64" s="16"/>
      <c r="C64" s="16"/>
      <c r="D64" s="129"/>
      <c r="E64" s="16"/>
      <c r="F64" s="16"/>
      <c r="G64" s="129"/>
      <c r="H64" s="16"/>
      <c r="I64" s="16"/>
    </row>
    <row r="65" spans="1:9" x14ac:dyDescent="0.35">
      <c r="A65" s="129"/>
      <c r="B65" s="16"/>
      <c r="C65" s="16"/>
      <c r="D65" s="129"/>
      <c r="E65" s="16"/>
      <c r="F65" s="16"/>
      <c r="G65" s="129"/>
      <c r="H65" s="16"/>
      <c r="I65" s="16"/>
    </row>
    <row r="66" spans="1:9" x14ac:dyDescent="0.35">
      <c r="A66" s="129"/>
      <c r="B66" s="16"/>
      <c r="C66" s="16"/>
      <c r="D66" s="129"/>
      <c r="E66" s="16"/>
      <c r="F66" s="16"/>
      <c r="G66" s="129"/>
      <c r="H66" s="16"/>
      <c r="I66" s="16"/>
    </row>
    <row r="67" spans="1:9" x14ac:dyDescent="0.35">
      <c r="A67" s="129"/>
      <c r="B67" s="16"/>
      <c r="C67" s="16"/>
      <c r="D67" s="129"/>
      <c r="E67" s="16"/>
      <c r="F67" s="16"/>
      <c r="G67" s="129"/>
      <c r="H67" s="16"/>
      <c r="I67" s="16"/>
    </row>
    <row r="68" spans="1:9" x14ac:dyDescent="0.35">
      <c r="A68" s="129"/>
      <c r="B68" s="16"/>
      <c r="C68" s="16"/>
      <c r="D68" s="129"/>
      <c r="E68" s="16"/>
      <c r="F68" s="16"/>
      <c r="G68" s="129"/>
      <c r="H68" s="16"/>
      <c r="I68" s="16"/>
    </row>
    <row r="69" spans="1:9" x14ac:dyDescent="0.35">
      <c r="A69" s="129"/>
      <c r="B69" s="16"/>
      <c r="C69" s="16"/>
      <c r="D69" s="129"/>
      <c r="E69" s="16"/>
      <c r="F69" s="16"/>
      <c r="G69" s="129"/>
      <c r="H69" s="16"/>
      <c r="I69" s="16"/>
    </row>
    <row r="70" spans="1:9" x14ac:dyDescent="0.35">
      <c r="A70" s="129"/>
      <c r="B70" s="16"/>
      <c r="C70" s="16"/>
      <c r="D70" s="129"/>
      <c r="E70" s="16"/>
      <c r="F70" s="16"/>
      <c r="G70" s="129"/>
      <c r="H70" s="16"/>
      <c r="I70" s="16"/>
    </row>
    <row r="71" spans="1:9" x14ac:dyDescent="0.35">
      <c r="A71" s="129"/>
      <c r="B71" s="16"/>
      <c r="C71" s="16"/>
      <c r="D71" s="129"/>
      <c r="E71" s="16"/>
      <c r="F71" s="16"/>
      <c r="G71" s="129"/>
      <c r="H71" s="16"/>
      <c r="I71" s="16"/>
    </row>
    <row r="72" spans="1:9" x14ac:dyDescent="0.35">
      <c r="A72" s="129"/>
      <c r="B72" s="16"/>
      <c r="C72" s="16"/>
      <c r="D72" s="129"/>
      <c r="E72" s="16"/>
      <c r="F72" s="16"/>
      <c r="G72" s="129"/>
      <c r="H72" s="16"/>
      <c r="I72" s="16"/>
    </row>
  </sheetData>
  <sheetProtection password="D27D" sheet="1" objects="1" scenarios="1" formatCells="0"/>
  <mergeCells count="13">
    <mergeCell ref="B46:I46"/>
    <mergeCell ref="A43:I43"/>
    <mergeCell ref="B44:I44"/>
    <mergeCell ref="A3:I3"/>
    <mergeCell ref="A1:I2"/>
    <mergeCell ref="A10:I10"/>
    <mergeCell ref="B45:I45"/>
    <mergeCell ref="B51:I51"/>
    <mergeCell ref="B52:I52"/>
    <mergeCell ref="B47:I47"/>
    <mergeCell ref="B48:I48"/>
    <mergeCell ref="B49:I49"/>
    <mergeCell ref="B50:I50"/>
  </mergeCells>
  <printOptions verticalCentered="1"/>
  <pageMargins left="0.25" right="0.25" top="0.1" bottom="0" header="0" footer="0"/>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Front</vt:lpstr>
      <vt:lpstr>SecuredClaims</vt:lpstr>
      <vt:lpstr>PriorityUnsecuredClaims</vt:lpstr>
      <vt:lpstr>medianincome</vt:lpstr>
      <vt:lpstr>Front!Print_Area</vt:lpstr>
      <vt:lpstr>PriorityUnsecuredClaims!Print_Area</vt:lpstr>
      <vt:lpstr>SecuredClaims!Print_Area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Kessler</dc:creator>
  <cp:lastModifiedBy>Kristi Kessler</cp:lastModifiedBy>
  <cp:lastPrinted>2013-10-23T18:49:00Z</cp:lastPrinted>
  <dcterms:created xsi:type="dcterms:W3CDTF">2008-08-02T12:51:27Z</dcterms:created>
  <dcterms:modified xsi:type="dcterms:W3CDTF">2013-12-27T16:20:34Z</dcterms:modified>
</cp:coreProperties>
</file>